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tabRatio="883" activeTab="0"/>
  </bookViews>
  <sheets>
    <sheet name="Balanço Orçamentário" sheetId="1" r:id="rId1"/>
    <sheet name="Sub função" sheetId="2" r:id="rId2"/>
    <sheet name="Tatuiprev" sheetId="3" r:id="rId3"/>
    <sheet name="Restos a Pagar" sheetId="4" r:id="rId4"/>
    <sheet name="Receita Corrente Líquida" sheetId="5" r:id="rId5"/>
    <sheet name="Resultado Primário" sheetId="6" r:id="rId6"/>
    <sheet name="Resultado Nominal" sheetId="7" r:id="rId7"/>
    <sheet name="Despesa Pessoal" sheetId="8" r:id="rId8"/>
    <sheet name="RGF" sheetId="9" r:id="rId9"/>
  </sheets>
  <definedNames>
    <definedName name="_xlnm.Print_Area" localSheetId="0">'Balanço Orçamentário'!$A$1:$J$106</definedName>
  </definedNames>
  <calcPr fullCalcOnLoad="1"/>
</workbook>
</file>

<file path=xl/sharedStrings.xml><?xml version="1.0" encoding="utf-8"?>
<sst xmlns="http://schemas.openxmlformats.org/spreadsheetml/2006/main" count="742" uniqueCount="558">
  <si>
    <t>PREFEITURA MUNICIPAL DE TATUI</t>
  </si>
  <si>
    <t>DEPARTAMENTO DE FINANÇAS</t>
  </si>
  <si>
    <t>SETOR CONTÁBIL</t>
  </si>
  <si>
    <t xml:space="preserve">RREO - Anexo I (LRF, Art. 52, inciso I, alíneas "a" e "b" do inciso II e § 1º) </t>
  </si>
  <si>
    <t>RECEITAS REALIZADAS</t>
  </si>
  <si>
    <t>CAMPO</t>
  </si>
  <si>
    <t>RECEITAS</t>
  </si>
  <si>
    <t>RECEITAS (EXCETO INTRAORÇAMENTÁRIAS)(I)</t>
  </si>
  <si>
    <t xml:space="preserve">  RECEITAS CORRENTES</t>
  </si>
  <si>
    <t xml:space="preserve">    RECEITA TRIBUTÁRIA</t>
  </si>
  <si>
    <t xml:space="preserve">      Impostos</t>
  </si>
  <si>
    <t xml:space="preserve">      Taxas</t>
  </si>
  <si>
    <t xml:space="preserve">    RECEITA DE CONTRIBUIÇÕES</t>
  </si>
  <si>
    <t xml:space="preserve">      Contribuições Sociais</t>
  </si>
  <si>
    <t xml:space="preserve">    RECEITA PATRIMONIAL</t>
  </si>
  <si>
    <t xml:space="preserve">      Receitas de Valores Mobiliários</t>
  </si>
  <si>
    <t xml:space="preserve">    RECEITA DE SERVIÇOS</t>
  </si>
  <si>
    <t xml:space="preserve">    TRANSFERÊNCIAS CORRENTES</t>
  </si>
  <si>
    <t xml:space="preserve">      Transferências Intergovernamentais</t>
  </si>
  <si>
    <t xml:space="preserve">      Transferências de Instituições Privadas</t>
  </si>
  <si>
    <t xml:space="preserve">      Transferências de Pessoas</t>
  </si>
  <si>
    <t xml:space="preserve">      Transferências de Convênios</t>
  </si>
  <si>
    <t xml:space="preserve">    OUTRAS RECEITAS CORRENTES</t>
  </si>
  <si>
    <t xml:space="preserve">      Multas e Juros de Mora</t>
  </si>
  <si>
    <t xml:space="preserve">      Indenizações e Restituições</t>
  </si>
  <si>
    <t xml:space="preserve">      Receita da Dívida Ativa</t>
  </si>
  <si>
    <t xml:space="preserve">      Receitas Correntes Diversas</t>
  </si>
  <si>
    <t xml:space="preserve">  RECEITAS DE CAPITAL</t>
  </si>
  <si>
    <t xml:space="preserve">    OPERAÇÕES DE CRÉDITO</t>
  </si>
  <si>
    <t xml:space="preserve">      Operações de Crédito Internas</t>
  </si>
  <si>
    <t xml:space="preserve">    TRANSFERÊNCIAS DE CAPITAL</t>
  </si>
  <si>
    <t xml:space="preserve">      Transferências de Convênios - Rec. Capital</t>
  </si>
  <si>
    <t>RECEITAS INTRA-ORÇAMENTÁRIAS (II)</t>
  </si>
  <si>
    <t>SUBTOTAL DAS RECEITAS (III) = (I+II)</t>
  </si>
  <si>
    <t>DÉFICIT (VI)</t>
  </si>
  <si>
    <t>TOTAL (VII) = (V+VI)</t>
  </si>
  <si>
    <t xml:space="preserve">  Superávit Financeiro</t>
  </si>
  <si>
    <t>DESPESAS</t>
  </si>
  <si>
    <t xml:space="preserve">    INVESTIMENTOS</t>
  </si>
  <si>
    <t>DESPESAS (EXCETO INTRAORÇAMENTÁRIAS)(VIII)</t>
  </si>
  <si>
    <t xml:space="preserve">  DESPESAS CORRENTE</t>
  </si>
  <si>
    <t xml:space="preserve">    PESSOAL E ENCARGOS SOCIAIS</t>
  </si>
  <si>
    <t xml:space="preserve">    JUROS E ENCARGOS DA DÍVIDA</t>
  </si>
  <si>
    <t xml:space="preserve">    OUTRAS DESPESAS CORRENTES</t>
  </si>
  <si>
    <t xml:space="preserve">  DESPESAS DE CAPITAL</t>
  </si>
  <si>
    <t xml:space="preserve">    AMORTIZAÇÃO DA DÍVIDA</t>
  </si>
  <si>
    <t xml:space="preserve">  RESERVA DE CONTINGÊNCIA</t>
  </si>
  <si>
    <t xml:space="preserve">  RESERVA DO RPPS</t>
  </si>
  <si>
    <t>DESPESAS INTRA-ORÇAMENTÁRIAS (IX)</t>
  </si>
  <si>
    <t>SUBTOTAL DAS DESPESAS (X) = (VIII+IX)</t>
  </si>
  <si>
    <t>AMORTIZAÇÃO DA DÍVIDA/REFINANCIAMENTO (XI)</t>
  </si>
  <si>
    <t xml:space="preserve">  Amortização da Dívida Interna</t>
  </si>
  <si>
    <t xml:space="preserve">    Dívida Mobiliária</t>
  </si>
  <si>
    <t xml:space="preserve">    Outras Dívidas</t>
  </si>
  <si>
    <t xml:space="preserve">  Amortização da Dívida Externa</t>
  </si>
  <si>
    <t xml:space="preserve">    Dívida Mobiliária - Dív. Externa</t>
  </si>
  <si>
    <t xml:space="preserve">    Outras Dívidas - Dív. Externa</t>
  </si>
  <si>
    <t>SUBTOTAL COM REFINANCIAMENTO (XII) = (X+XI)</t>
  </si>
  <si>
    <t>SUPERÁVIT (XIII)</t>
  </si>
  <si>
    <t>TOTAL (XIV) = (XII+XIII)</t>
  </si>
  <si>
    <t>DOTAÇÃO
INICIAL</t>
  </si>
  <si>
    <t>CÓDIGO</t>
  </si>
  <si>
    <t>FUNÇÃO/SUBFUNÇÃO</t>
  </si>
  <si>
    <t>DESPESAS (EXCETO INTRAORÇAMENTÁRIAS)(I)</t>
  </si>
  <si>
    <t>01</t>
  </si>
  <si>
    <t>LEGISLATIVA</t>
  </si>
  <si>
    <t>01.031</t>
  </si>
  <si>
    <t xml:space="preserve">  AÇÃO LEGISLATIVA</t>
  </si>
  <si>
    <t>01.122</t>
  </si>
  <si>
    <t xml:space="preserve">  ADMINISTRAÇÃO GERAL</t>
  </si>
  <si>
    <t>01.126</t>
  </si>
  <si>
    <t xml:space="preserve">  TECNOLOGIA DE INFORMAÇÃO</t>
  </si>
  <si>
    <t>01.128</t>
  </si>
  <si>
    <t xml:space="preserve">  FORMAÇÃO DE RECURSOS HUMANOS</t>
  </si>
  <si>
    <t>04</t>
  </si>
  <si>
    <t>ADMINISTRAÇÃO</t>
  </si>
  <si>
    <t>04.122</t>
  </si>
  <si>
    <t>04.123</t>
  </si>
  <si>
    <t xml:space="preserve">  ADMINISTRAÇÃO FINANCEIRA</t>
  </si>
  <si>
    <t>04.127</t>
  </si>
  <si>
    <t xml:space="preserve">  ORDENAMENTO TERRITORIAL</t>
  </si>
  <si>
    <t>04.128</t>
  </si>
  <si>
    <t>04.129</t>
  </si>
  <si>
    <t xml:space="preserve">  ADMINISTRAÇÃO DE RECEITAS</t>
  </si>
  <si>
    <t xml:space="preserve">  ENSINO PROFISSIONAL</t>
  </si>
  <si>
    <t>06</t>
  </si>
  <si>
    <t>SEGURANÇA PÚBLICA</t>
  </si>
  <si>
    <t>06.128</t>
  </si>
  <si>
    <t xml:space="preserve">  FORMAÇÃO DE RECUROSOS HUMANOS</t>
  </si>
  <si>
    <t>06.182</t>
  </si>
  <si>
    <t xml:space="preserve">  DEFESA CIVIL</t>
  </si>
  <si>
    <t>08</t>
  </si>
  <si>
    <t>ASSISTÊNCIA SOCIAL</t>
  </si>
  <si>
    <t>08.241</t>
  </si>
  <si>
    <t xml:space="preserve">  ASSISTÊNCIA AO IDOSO</t>
  </si>
  <si>
    <t>08.242</t>
  </si>
  <si>
    <t xml:space="preserve">  ASSISTÊNCIA AO PORTADOR DEFICIÊNCIA</t>
  </si>
  <si>
    <t>08.243</t>
  </si>
  <si>
    <t xml:space="preserve">  ASSISTÊNCIA A CRIANÇA E ADOLESCENTE</t>
  </si>
  <si>
    <t>08.244</t>
  </si>
  <si>
    <t xml:space="preserve">  ASSISTÊNCIA COMUNITÁRIA</t>
  </si>
  <si>
    <t>08.306</t>
  </si>
  <si>
    <t xml:space="preserve">  ALIMENTAÇÃO E NUTRIÇÃO</t>
  </si>
  <si>
    <t>09</t>
  </si>
  <si>
    <t>PREVIDÊNCIA SOCIAL</t>
  </si>
  <si>
    <t>09.272</t>
  </si>
  <si>
    <t xml:space="preserve">  PREVIDENCIA DO REGIME ESTATUTARIO</t>
  </si>
  <si>
    <t>10</t>
  </si>
  <si>
    <t>SAÚDE</t>
  </si>
  <si>
    <t>10.122</t>
  </si>
  <si>
    <t xml:space="preserve">  ADMINISTRACAO GERAL</t>
  </si>
  <si>
    <t>10.128</t>
  </si>
  <si>
    <t xml:space="preserve">  FORMACAO DE RECURSOS HUMANOS</t>
  </si>
  <si>
    <t>10.301</t>
  </si>
  <si>
    <t xml:space="preserve">  ATENCAO BASICA</t>
  </si>
  <si>
    <t>10.302</t>
  </si>
  <si>
    <t xml:space="preserve">  ASSIST.HOSPITALAR E AMBULATORIAL</t>
  </si>
  <si>
    <t>10.303</t>
  </si>
  <si>
    <t xml:space="preserve">  SUPORTE PROFILATICO E TERAPEUTICO</t>
  </si>
  <si>
    <t>10.304</t>
  </si>
  <si>
    <t xml:space="preserve">  VIGILANCIA SANITARIA</t>
  </si>
  <si>
    <t>10.305</t>
  </si>
  <si>
    <t xml:space="preserve">  VIGILANCIA EPIDEMIOLOGICA</t>
  </si>
  <si>
    <t xml:space="preserve">  FOMENTO AO TRABALHO</t>
  </si>
  <si>
    <t>12</t>
  </si>
  <si>
    <t>EDUCAÇÃO</t>
  </si>
  <si>
    <t>12.122</t>
  </si>
  <si>
    <t>12.306</t>
  </si>
  <si>
    <t xml:space="preserve">  ALIMENTACAO E NUTRICAO</t>
  </si>
  <si>
    <t>12.361</t>
  </si>
  <si>
    <t xml:space="preserve">  ENSINO FUNDAMENTAL</t>
  </si>
  <si>
    <t>12.364</t>
  </si>
  <si>
    <t xml:space="preserve">  ENSINO SUPERIOR</t>
  </si>
  <si>
    <t>12.365</t>
  </si>
  <si>
    <t xml:space="preserve">  EDUCACAO INFANTIL</t>
  </si>
  <si>
    <t>12.366</t>
  </si>
  <si>
    <t xml:space="preserve">  EDUCACAO DE JOVENS E ADULTOS</t>
  </si>
  <si>
    <t>12.367</t>
  </si>
  <si>
    <t xml:space="preserve">  EDUCACAO ESPECIAL</t>
  </si>
  <si>
    <t>12.541</t>
  </si>
  <si>
    <t xml:space="preserve">  PRESERVAÇÃO E CONSERVAÇÃO AMBIENTAL</t>
  </si>
  <si>
    <t>13</t>
  </si>
  <si>
    <t>CULTURA</t>
  </si>
  <si>
    <t>13.391</t>
  </si>
  <si>
    <t xml:space="preserve">  PATRIMONIO HIST.,ART.E ARQUEOLOGICO</t>
  </si>
  <si>
    <t>13.392</t>
  </si>
  <si>
    <t xml:space="preserve">  DIFUSAO CULTURAL</t>
  </si>
  <si>
    <t>15</t>
  </si>
  <si>
    <t>URBANISMO</t>
  </si>
  <si>
    <t>15.451</t>
  </si>
  <si>
    <t xml:space="preserve">  INFRA-ESTRUTURA URBANA</t>
  </si>
  <si>
    <t>15.452</t>
  </si>
  <si>
    <t xml:space="preserve">  SERVICOS URBANOS</t>
  </si>
  <si>
    <t>16</t>
  </si>
  <si>
    <t>HABITAÇÃO</t>
  </si>
  <si>
    <t>16.482</t>
  </si>
  <si>
    <t xml:space="preserve">  HABITACAO URBANA</t>
  </si>
  <si>
    <t>17</t>
  </si>
  <si>
    <t>SANEAMENTO</t>
  </si>
  <si>
    <t>17.511</t>
  </si>
  <si>
    <t xml:space="preserve">  SANEAMENTO BASICO RURAL</t>
  </si>
  <si>
    <t>18</t>
  </si>
  <si>
    <t>GESTÃO AMBIENTAL</t>
  </si>
  <si>
    <t>18.122</t>
  </si>
  <si>
    <t>18.128</t>
  </si>
  <si>
    <t>18.541</t>
  </si>
  <si>
    <t xml:space="preserve">  PRESERVACAO E CONSERVACAO AMBIENTAL</t>
  </si>
  <si>
    <t>18.542</t>
  </si>
  <si>
    <t xml:space="preserve">  CONTROLE AMBIENTAL</t>
  </si>
  <si>
    <t>18.543</t>
  </si>
  <si>
    <t xml:space="preserve">  RECUPERACAO DE AREAS DEGRADADAS</t>
  </si>
  <si>
    <t>20</t>
  </si>
  <si>
    <t>AGRICULTURA</t>
  </si>
  <si>
    <t>20.601</t>
  </si>
  <si>
    <t xml:space="preserve">  PROMOCAO DA PRODUCAO VEGETAL</t>
  </si>
  <si>
    <t>20.602</t>
  </si>
  <si>
    <t xml:space="preserve">  PROMOCAO DA PRODUCAO ANIMAL</t>
  </si>
  <si>
    <t>20.606</t>
  </si>
  <si>
    <t xml:space="preserve">  EXTENSAO RURAL</t>
  </si>
  <si>
    <t>20.782</t>
  </si>
  <si>
    <t xml:space="preserve">  TRANSPORTE RODOVIÁRIO</t>
  </si>
  <si>
    <t>23</t>
  </si>
  <si>
    <t>COMÉRCIO E SERVIÇOS</t>
  </si>
  <si>
    <t>23.695</t>
  </si>
  <si>
    <t xml:space="preserve">  TURISMO</t>
  </si>
  <si>
    <t>25</t>
  </si>
  <si>
    <t>ENERGIA</t>
  </si>
  <si>
    <t>25.752</t>
  </si>
  <si>
    <t xml:space="preserve">  ENERGIA ELETRICA</t>
  </si>
  <si>
    <t>26</t>
  </si>
  <si>
    <t>TRANSPORTE</t>
  </si>
  <si>
    <t>26.122</t>
  </si>
  <si>
    <t>26.782</t>
  </si>
  <si>
    <t xml:space="preserve">  TRANSPORTE RODOVIARIO</t>
  </si>
  <si>
    <t>27</t>
  </si>
  <si>
    <t>DESPORTO E LAZER</t>
  </si>
  <si>
    <t>27.811</t>
  </si>
  <si>
    <t xml:space="preserve">  DESPORTO DE RENDIMENTO</t>
  </si>
  <si>
    <t>27.813</t>
  </si>
  <si>
    <t xml:space="preserve">  LAZER</t>
  </si>
  <si>
    <t>28</t>
  </si>
  <si>
    <t>ENCARGOS ESPECIAIS</t>
  </si>
  <si>
    <t>28.123</t>
  </si>
  <si>
    <t>28.843</t>
  </si>
  <si>
    <t xml:space="preserve">  SERVICO DA DIVIDA INTERNA</t>
  </si>
  <si>
    <t>28.846</t>
  </si>
  <si>
    <t xml:space="preserve">  OUTROS ENCARGOS ESPECIAIS</t>
  </si>
  <si>
    <t>RESERVA DE CONTINGÊNCIA</t>
  </si>
  <si>
    <t>RESERVA DO RPPS</t>
  </si>
  <si>
    <t>DESPESAS INTRA-ORÇAMENTÁRIAS (II)</t>
  </si>
  <si>
    <t>TOTAL (III) = (I + II)</t>
  </si>
  <si>
    <t>PREVISÃO INICIAL</t>
  </si>
  <si>
    <t>PREVISÃO ATUALIZADA</t>
  </si>
  <si>
    <t>No Bimestre</t>
  </si>
  <si>
    <t>Até o Bimestre 2013</t>
  </si>
  <si>
    <t>RECEITAS PREVIDENCIÁRIAS - RPPS (EXCETO INTRA-ORÇAMENTÁRIAS) (I) = (2+21-25)</t>
  </si>
  <si>
    <t xml:space="preserve">    RECEITAS CORRENTES = (3+12+13+17+18)</t>
  </si>
  <si>
    <t xml:space="preserve">        Receita de Contribuições dos Segurados = (4+8)</t>
  </si>
  <si>
    <t xml:space="preserve">            Pessoal Civil = (5+6+7)</t>
  </si>
  <si>
    <t xml:space="preserve">                Ativo</t>
  </si>
  <si>
    <t xml:space="preserve">                Inativo</t>
  </si>
  <si>
    <t xml:space="preserve">                Pensionista</t>
  </si>
  <si>
    <t xml:space="preserve">            Pessoal Militar = (9+10+11)</t>
  </si>
  <si>
    <t xml:space="preserve">        Outras Receitas de Contribuições</t>
  </si>
  <si>
    <t xml:space="preserve">        Receita Patrimonial = (14+15+16)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</si>
  <si>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</si>
  <si>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</si>
  <si>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</si>
  <si>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    Receita de Serviços</t>
  </si>
  <si>
    <t xml:space="preserve">        Outras Receitas Correntes = (19+20)</t>
  </si>
  <si>
    <t xml:space="preserve">            Compensação Previdenciária do RGPS para o RPPS</t>
  </si>
  <si>
    <t xml:space="preserve">            Demais Receitas Correntes</t>
  </si>
  <si>
    <t xml:space="preserve">    RECEITAS DE CAPITAL = (22+23+24)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</si>
  <si>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</si>
  <si>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</si>
  <si>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</si>
  <si>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 xml:space="preserve">    (-) DEDUÇÕES DA RECEITA</t>
  </si>
  <si>
    <t>RECEITAS PREVIDENCIÁRIAS - RPPS (INTRA-ORÇAMENTÁRIAS)(II)</t>
  </si>
  <si>
    <t>TOTAL DAS RECEITAS PREVIDENCIÁRIAS - RPPS (III) = (I+II) = (1+26)</t>
  </si>
  <si>
    <t>DOTAÇÃO ATUALIZADA</t>
  </si>
  <si>
    <t>DESPESAS PREVIDENCIÁRIAS - RPPS (EXCETO INTRA-ORÇAMENTÁRIAS)(IV) = (29+32)</t>
  </si>
  <si>
    <t xml:space="preserve">    ADMINISTRAÇÃO = (30+31)</t>
  </si>
  <si>
    <t xml:space="preserve">        Despesas Correntes</t>
  </si>
  <si>
    <t xml:space="preserve">        Despesas de Capital</t>
  </si>
  <si>
    <t xml:space="preserve">    PREVIDÊNCIA = (33+37+41)</t>
  </si>
  <si>
    <t xml:space="preserve">        Pessoal Civil = (34+35+36)</t>
  </si>
  <si>
    <t xml:space="preserve">            Aposentadorias</t>
  </si>
  <si>
    <t xml:space="preserve">            Pensões</t>
  </si>
  <si>
    <t xml:space="preserve">            Outros Beneficios Previdenciários</t>
  </si>
  <si>
    <t xml:space="preserve">        Pessoal Militar = (38+39+40)</t>
  </si>
  <si>
    <t xml:space="preserve">            Reformas</t>
  </si>
  <si>
    <t xml:space="preserve">        Outras Despesas Previdenciárias = (42+43)</t>
  </si>
  <si>
    <t xml:space="preserve">            Compensação Prvidenciária do RPPS para o RGPS</t>
  </si>
  <si>
    <t xml:space="preserve">            Demais Despesas Previdenciárias</t>
  </si>
  <si>
    <t>DESPESAS PREVIDENCIÁRIAS - RPPS (INTRA-ORÇAMENTÁRIAS)(V)</t>
  </si>
  <si>
    <t>TOTAL DAS DESPESAS PREVIDENCIÁRIAS - RPPS(VI) = (IV+V) = (28+44)</t>
  </si>
  <si>
    <t>RESULTADO PREVIDENCIÁRIO (VII) = (III-VI) = (27-45)</t>
  </si>
  <si>
    <t>APORTES DE RECURSOS PARA O REGIME PRÓPRIO DE PREVIDÊNCIA DO SERVIDOR</t>
  </si>
  <si>
    <t>TOTAL DOS APORTES PARA O RPPS = (48+52)</t>
  </si>
  <si>
    <t xml:space="preserve">    Plano Financeiro = (49+50+51)</t>
  </si>
  <si>
    <t xml:space="preserve">        Recursos para Cobertura Insuficiências Financeiras</t>
  </si>
  <si>
    <t xml:space="preserve">        Recursos para Formação de Reserva</t>
  </si>
  <si>
    <t xml:space="preserve">        Outros Aportes para o RPPS</t>
  </si>
  <si>
    <t xml:space="preserve">    Plano Previdenciário = (53+54+55)</t>
  </si>
  <si>
    <t xml:space="preserve">        Recursos para Cobertura de Déficit Financeiro</t>
  </si>
  <si>
    <t xml:space="preserve">        Recursos para Cobertura de Déficit Atuarial</t>
  </si>
  <si>
    <t xml:space="preserve">        Outros Aportes para O RPPS</t>
  </si>
  <si>
    <t>RESERVA ORÇAMENTÁRIA DO RPPS</t>
  </si>
  <si>
    <t>VALOR</t>
  </si>
  <si>
    <t>BENS E DIREITOS DO RPPS</t>
  </si>
  <si>
    <t>CAIXA</t>
  </si>
  <si>
    <t>BANCOS CONTA MOVIMENTO</t>
  </si>
  <si>
    <t>INVESTIMENTOS</t>
  </si>
  <si>
    <t>OUTROS BENS E DIREITOS</t>
  </si>
  <si>
    <t>RECEITAS INTRA-ORÇAMENTÁRIAS - RPPS</t>
  </si>
  <si>
    <t>RECEITAS CORRENTES (VIII) = (62+74+75+76)</t>
  </si>
  <si>
    <t xml:space="preserve">    Receita de Contribuições = (63+72+73)</t>
  </si>
  <si>
    <t xml:space="preserve">        Patronal = (64+68)</t>
  </si>
  <si>
    <t xml:space="preserve">            Pessoal Civil = (65+66+67)</t>
  </si>
  <si>
    <t xml:space="preserve">            Pessoal Militar = (69+70+71)</t>
  </si>
  <si>
    <t xml:space="preserve">        Para Cobertura de Déficit Atuarial</t>
  </si>
  <si>
    <t xml:space="preserve">        Em Regime de Débitos e Parcelamentos</t>
  </si>
  <si>
    <t xml:space="preserve">    Receita Patrimonial</t>
  </si>
  <si>
    <t xml:space="preserve">    Receita de Serviço</t>
  </si>
  <si>
    <t xml:space="preserve">    Outras Receitas Correntes</t>
  </si>
  <si>
    <t>RECEITAS DE CAPITAL (IX) = (78+79+80)</t>
  </si>
  <si>
    <t xml:space="preserve">    Alienação de Bens</t>
  </si>
  <si>
    <t xml:space="preserve">    Amortização de Empréstimos</t>
  </si>
  <si>
    <t xml:space="preserve">    Outras Receitas de Capital</t>
  </si>
  <si>
    <t>(-) DEDUÇÕES DA RECEITA (X)</t>
  </si>
  <si>
    <t>TOTAL DAS RECEITAS PREVIDENCIÁRIAS INTRA-ORÇAMENTÁRIAS (XI) = (VIII+IX-X) = (61+77-81)</t>
  </si>
  <si>
    <t>DESPESAS INTRA-ORÇAMENTÁRIAS - RPPS</t>
  </si>
  <si>
    <t>Até o Bimestre</t>
  </si>
  <si>
    <t>ADMINISTRAÇÃO (XII) = (84+85)</t>
  </si>
  <si>
    <t xml:space="preserve">    Despesas Correntes</t>
  </si>
  <si>
    <t xml:space="preserve">    Despesas de Capital</t>
  </si>
  <si>
    <t>TOTAL DAS DESPESAS PREVIDENCIÁRIAS INTRA-ORÇAMENTÁRIAS (XIII) = (XII) = (83)</t>
  </si>
  <si>
    <t>José Manoel Correa Coelho - Manú</t>
  </si>
  <si>
    <t>João Donizetti da Costa</t>
  </si>
  <si>
    <t xml:space="preserve">     Rafael Menezes</t>
  </si>
  <si>
    <t xml:space="preserve">               Prefeito Municipal </t>
  </si>
  <si>
    <t xml:space="preserve">    TC 1SP 181653/0-7</t>
  </si>
  <si>
    <t>Resp.Controle Interno</t>
  </si>
  <si>
    <t>RECEITAS CORRENTES</t>
  </si>
  <si>
    <t>Especificações</t>
  </si>
  <si>
    <t>Total</t>
  </si>
  <si>
    <t>RECEITA TRIBUTARIA</t>
  </si>
  <si>
    <t>RECEITA DE CONTRIBUICOES</t>
  </si>
  <si>
    <t>RECEITA PATRIMONIAL</t>
  </si>
  <si>
    <t>RECEITA DE SERVIÇOS</t>
  </si>
  <si>
    <t>TRANSFERENCIAS CORRENTES</t>
  </si>
  <si>
    <t>OUTRAS RECEITAS CORRENTES</t>
  </si>
  <si>
    <t>TOTAL RECEITAS CORRENTES</t>
  </si>
  <si>
    <t>DEDUÇÕES</t>
  </si>
  <si>
    <t>Contribuição do Servidor a R.P.P.S</t>
  </si>
  <si>
    <t>Receitas de Compensação Previdenciária</t>
  </si>
  <si>
    <t>Restos a Pagar Cancelados</t>
  </si>
  <si>
    <t>RESULTADO DO FUNDEB</t>
  </si>
  <si>
    <t>TOTAL DEDUÇÕES</t>
  </si>
  <si>
    <t>FUNDEB</t>
  </si>
  <si>
    <t>FUNDEB RECEBIDO</t>
  </si>
  <si>
    <t>FUNDEB RETIDO</t>
  </si>
  <si>
    <t>RECEITA CORRENTE LÍQUIDA</t>
  </si>
  <si>
    <t>RREO - Anexo VI (LRF, Art. 53, inciso III)</t>
  </si>
  <si>
    <t>RECEITAS REALIZADA</t>
  </si>
  <si>
    <t>RECEITAS PRIMÁRIAS</t>
  </si>
  <si>
    <t>RECEITAS PRIMÁRIAS CORRENTES(I) = (2+8+11+14+19)</t>
  </si>
  <si>
    <t xml:space="preserve">    Receita Tributária = (3+4+5+6+7)</t>
  </si>
  <si>
    <t xml:space="preserve">        IPTU</t>
  </si>
  <si>
    <t xml:space="preserve">        ISS</t>
  </si>
  <si>
    <t xml:space="preserve">        ITBI</t>
  </si>
  <si>
    <t xml:space="preserve">        IRRF</t>
  </si>
  <si>
    <t xml:space="preserve">        Outras Receitas Tributárias</t>
  </si>
  <si>
    <t xml:space="preserve">    Receita de Contribuições (9+10)</t>
  </si>
  <si>
    <t xml:space="preserve">        Receitas Previdenciárias</t>
  </si>
  <si>
    <t xml:space="preserve">    Receita Patrimonial Líquida (12-13)</t>
  </si>
  <si>
    <t xml:space="preserve">        Receita Patrimonial</t>
  </si>
  <si>
    <t xml:space="preserve">        (-) Aplicações Financeiras</t>
  </si>
  <si>
    <t xml:space="preserve">    Transferências Correntes = (15+16+17+18)</t>
  </si>
  <si>
    <t xml:space="preserve">        FPM</t>
  </si>
  <si>
    <t xml:space="preserve">        ICMS</t>
  </si>
  <si>
    <t xml:space="preserve">        Convênios</t>
  </si>
  <si>
    <t xml:space="preserve">        Outras Transferências Correntes</t>
  </si>
  <si>
    <t xml:space="preserve">    Demais Receitas Correntes (20+21)</t>
  </si>
  <si>
    <t xml:space="preserve">        Dívida Ativa</t>
  </si>
  <si>
    <t xml:space="preserve">        Diversas Receitas Correntes</t>
  </si>
  <si>
    <t>RECEITAS DE CAPITAL (II) = (23+24+25+26+29)</t>
  </si>
  <si>
    <t xml:space="preserve">    Operações de Crédito (III)</t>
  </si>
  <si>
    <t xml:space="preserve">    Amortização de Empréstimos (IV)</t>
  </si>
  <si>
    <t xml:space="preserve">    Alienação de Bens (V)</t>
  </si>
  <si>
    <t xml:space="preserve">    Transferências de Capital (27+28)</t>
  </si>
  <si>
    <t xml:space="preserve">        Outras Transferências de Capital</t>
  </si>
  <si>
    <t>RECEITAS PRIMÁRIAS DE CAPITAL (VI) = (II-III-IV-V)</t>
  </si>
  <si>
    <t>RECEITA PRIMÁRIA TOTAL (VII) = (I+VI)</t>
  </si>
  <si>
    <t>DESPESAS PRIMÁRIAS</t>
  </si>
  <si>
    <t>DESPESAS CORRENTES (VIII) = (33+34+35)</t>
  </si>
  <si>
    <t xml:space="preserve">    Pessoal e Encargos Sociais</t>
  </si>
  <si>
    <t xml:space="preserve">    Juros e Encargos da Dívida (IX)</t>
  </si>
  <si>
    <t xml:space="preserve">    Outras Despesas Correntes</t>
  </si>
  <si>
    <t>DESPESAS DE CAPITAL (XI) = (38+39+43)</t>
  </si>
  <si>
    <t xml:space="preserve">    Investimentos</t>
  </si>
  <si>
    <t xml:space="preserve">    Inversões Financeiras = (40+41+42)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</si>
  <si>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</si>
  <si>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</si>
  <si>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</si>
  <si>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</si>
  <si>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(XI-XII-XIII-XIV)</t>
  </si>
  <si>
    <t>RESERVA DE CONTINGÊNCIA (XVI)</t>
  </si>
  <si>
    <t>RESERVA DO RPPS (XVII)</t>
  </si>
  <si>
    <t>DESPESA PRIMÁRIA TOTAL (XVIII) = (X+XV+XVI+XVII)</t>
  </si>
  <si>
    <t>RESULTADO PRIMÁRIO (XIX) = (VII-XVIII)</t>
  </si>
  <si>
    <t>SALDO DE EXERCÍCIOS ANTERIORES</t>
  </si>
  <si>
    <t>DISCRIMINAÇÃO DA META FISCAL</t>
  </si>
  <si>
    <t>VALOR CORRENTE</t>
  </si>
  <si>
    <t>META DE RESULTADO PRIMÁRIO FIXADA NO ANEXO DE METAS FISCAIS DA LDO PARA O EXERCÍCIO DE REFERÊNCIA</t>
  </si>
  <si>
    <t>Resp. Controle Interno</t>
  </si>
  <si>
    <t>MUNICÍPIO DE TATUÍ</t>
  </si>
  <si>
    <t>RELATÓRIO RESUMIDO DE EXECUÇÃO ORÇAMENTÁRIA</t>
  </si>
  <si>
    <t>DEMONSTRATIVO DO RESULTADO NOMINAL</t>
  </si>
  <si>
    <t>ORÇAMENTOS FISCAL E DA SEGURIDADE SOCIAL</t>
  </si>
  <si>
    <t>RREO - ANEXO II (LRF, art. 52, inciso II, ALINEA "C")</t>
  </si>
  <si>
    <t>SALDO</t>
  </si>
  <si>
    <t>ESPECIFICAÇAO</t>
  </si>
  <si>
    <t>(a)</t>
  </si>
  <si>
    <t>(b)</t>
  </si>
  <si>
    <t>(c)</t>
  </si>
  <si>
    <t>Dívida Consolidada (I)</t>
  </si>
  <si>
    <t>Deduções (II)</t>
  </si>
  <si>
    <t xml:space="preserve">    Ativo Disponivel</t>
  </si>
  <si>
    <t xml:space="preserve">    Haveres Financeiros</t>
  </si>
  <si>
    <t xml:space="preserve">    (-) Restos a Pagar Processados</t>
  </si>
  <si>
    <t>Dívida Consolidada Líquida (III) = (I - II)</t>
  </si>
  <si>
    <t>Receitas de Privatizações (IV)</t>
  </si>
  <si>
    <t>Passivos Reconhecidos (V)</t>
  </si>
  <si>
    <t>Dívida Fiscal Líquida (VI) = (III + IV - V)</t>
  </si>
  <si>
    <t>PERÍODO DE REFERÊNCIA</t>
  </si>
  <si>
    <t xml:space="preserve">ESPECIFICAÇÃO </t>
  </si>
  <si>
    <t>(c - b)</t>
  </si>
  <si>
    <t>(c - a)</t>
  </si>
  <si>
    <t>Resultado Nominal</t>
  </si>
  <si>
    <t>DISCRIMAÇÃO DA META FISCAL</t>
  </si>
  <si>
    <t xml:space="preserve">META DE RESULTADO NOMINAL FIXADO NO ANEXO DE METAS FISCAIS DA LDO </t>
  </si>
  <si>
    <t>R E G I M E   P R E V I D E N C I A R I O</t>
  </si>
  <si>
    <t>Dívida Fiscal Líquida Previdenciaria</t>
  </si>
  <si>
    <t xml:space="preserve">   Passivo Atuarial</t>
  </si>
  <si>
    <t xml:space="preserve">   Demais Dívidas</t>
  </si>
  <si>
    <t xml:space="preserve">DEDUÇÕES (VIII) </t>
  </si>
  <si>
    <t xml:space="preserve">   Disponibilidade de Caixa</t>
  </si>
  <si>
    <t xml:space="preserve">   Investimentos</t>
  </si>
  <si>
    <t xml:space="preserve">   Demais Haveres Financeiros</t>
  </si>
  <si>
    <t xml:space="preserve">   (-) Restos a Pagar Processados</t>
  </si>
  <si>
    <t>DÍVIDA CONSOLIDADA LÍQUIDA PREVIDENCIÁRIA</t>
  </si>
  <si>
    <t xml:space="preserve">PASSIVOS RECONHECIDOS </t>
  </si>
  <si>
    <t>DÍVIDA FISCAL LÍQUIDA PREVIDENCIÁRIA</t>
  </si>
  <si>
    <t>Previsão Inicial</t>
  </si>
  <si>
    <t>Receitas Realizadas</t>
  </si>
  <si>
    <t>No Bimestre (b)</t>
  </si>
  <si>
    <t>Previsão Atualizada (a)</t>
  </si>
  <si>
    <t>% (b/a)</t>
  </si>
  <si>
    <t>% (c/a)</t>
  </si>
  <si>
    <t>Créditos Adicionais (e)</t>
  </si>
  <si>
    <t>Despesa Empenhada</t>
  </si>
  <si>
    <t>Despesa Liquidadas</t>
  </si>
  <si>
    <t>Até o Bimestre          ( c )</t>
  </si>
  <si>
    <t>Saldo a Realiar         (a-c)</t>
  </si>
  <si>
    <t>Dotação Inicial      (d)</t>
  </si>
  <si>
    <t>Dotação Atualizada                    (f) = (d=e)</t>
  </si>
  <si>
    <t>P R E F E I T U R A   M U N I C I P A L   D E   T A T U I</t>
  </si>
  <si>
    <t>José Manoel Correa Coelho</t>
  </si>
  <si>
    <t>PREFEITO MUNICIPAL</t>
  </si>
  <si>
    <t xml:space="preserve">        Rafael Menezes</t>
  </si>
  <si>
    <t xml:space="preserve">    CRC 1SP 181653/0-7</t>
  </si>
  <si>
    <t>RREO - Anexo V (LRF, Art. 53, inciso II)</t>
  </si>
  <si>
    <t>RREO - Anexo IX (LRF, Art. 53, inciso V)</t>
  </si>
  <si>
    <t>RESTOS A PAGAR PROCESSADOS</t>
  </si>
  <si>
    <t>RESTOS A PAGAR NÃO PROCESSADOS</t>
  </si>
  <si>
    <t>PODER/ÓRGÃO</t>
  </si>
  <si>
    <t>Inscritos em Exercícios Anteriores</t>
  </si>
  <si>
    <t>PAGOS</t>
  </si>
  <si>
    <t>CANCELADOS</t>
  </si>
  <si>
    <t>LIQUIDADOS</t>
  </si>
  <si>
    <t>RESTOS A PAGAR (EXCETO INTRA-ORÇAMENTÁRIOS) (I)</t>
  </si>
  <si>
    <t xml:space="preserve">    EXECUTIVO</t>
  </si>
  <si>
    <t xml:space="preserve">        PREFEITURA MUNICIPAL</t>
  </si>
  <si>
    <t xml:space="preserve">        FUNDAÇÃO EDUCACIONAL MANOEL GUEDES</t>
  </si>
  <si>
    <t xml:space="preserve">        INST. DE PREV.MUNIC. DE TATUI-TATUIPREV</t>
  </si>
  <si>
    <t xml:space="preserve">    LEGISLATIVO</t>
  </si>
  <si>
    <t xml:space="preserve">        CÂMARA MUNICIPAL</t>
  </si>
  <si>
    <t>RESTOS A PAGAR (INTRA-ORÇAMETÁRIOS) (II)</t>
  </si>
  <si>
    <t>TOTAL (III) = (I+II)</t>
  </si>
  <si>
    <t>DESPESAS PRIMÁRIAS CORRENTES (X) = (VIII-IX)</t>
  </si>
  <si>
    <t>PREFEITURA MUNICIPAL DE TATUÍ</t>
  </si>
  <si>
    <t>Departamento de Finanças</t>
  </si>
  <si>
    <t>Setor Contábil</t>
  </si>
  <si>
    <t>Em 31 Dez 2013</t>
  </si>
  <si>
    <t xml:space="preserve">      Contribuições de Iluminação Pública</t>
  </si>
  <si>
    <t>RREO - Anexo II (LRF, Art. 52, inciso II, alínea "c")</t>
  </si>
  <si>
    <t>02</t>
  </si>
  <si>
    <t>JUDICIÁRIA</t>
  </si>
  <si>
    <t>02.062</t>
  </si>
  <si>
    <t xml:space="preserve">  DEF.INT.PUBL.NO PROCESSO JUDICIÁRIO</t>
  </si>
  <si>
    <t>06.181</t>
  </si>
  <si>
    <t xml:space="preserve">  POLICIAMENTO</t>
  </si>
  <si>
    <t>09.122</t>
  </si>
  <si>
    <t>18.452</t>
  </si>
  <si>
    <t xml:space="preserve">  SERVIÇOS URBANOS</t>
  </si>
  <si>
    <t>22</t>
  </si>
  <si>
    <t>INDÚSTRIA</t>
  </si>
  <si>
    <t>22.334</t>
  </si>
  <si>
    <t>22.363</t>
  </si>
  <si>
    <t>22.572</t>
  </si>
  <si>
    <t xml:space="preserve">  DESENV. TECNOLOGICO E ENGENHARIA</t>
  </si>
  <si>
    <t>26.241</t>
  </si>
  <si>
    <t xml:space="preserve">  ASSISTENCIA AO IDOSO</t>
  </si>
  <si>
    <t>26.452</t>
  </si>
  <si>
    <t>27.812</t>
  </si>
  <si>
    <t xml:space="preserve">  DESPORTO COMUNITARIO</t>
  </si>
  <si>
    <t>Até o Bimestre 2014</t>
  </si>
  <si>
    <t>Inscritos em 31 de Dezembro de 2013</t>
  </si>
  <si>
    <t xml:space="preserve">      Receita de Concessões e Permissões</t>
  </si>
  <si>
    <t xml:space="preserve">  ALIENAÇÃO DE BENS</t>
  </si>
  <si>
    <t xml:space="preserve">      Alienação de Bens Móveis</t>
  </si>
  <si>
    <t xml:space="preserve">Prefeito Municipal </t>
  </si>
  <si>
    <t xml:space="preserve">                         José Manoel Correa Coelho - Manú</t>
  </si>
  <si>
    <t xml:space="preserve">                  Prefeito Municipal </t>
  </si>
  <si>
    <t>Em 31 outubro 2014</t>
  </si>
  <si>
    <t>DEMONSTRATIVO DE APURAÇÃO DA RCL - PERÍODO ATÉ 31/12/2014
Evolução da Receita Realizada nos Últimos Doze Meses</t>
  </si>
  <si>
    <t>Inscritas em Restos a Pagar não Processados</t>
  </si>
  <si>
    <t>STN - RREO - ANEXO II - DEMONSTRATIVO DA EXECUÇÃO DAS DESPESAS POR FUNÇÃO/SUBFUNÇÃO
Período de Ref.: 01/01/2014 a 31/12/2014 - 6º Bimestre (Novembro/Dezembro)</t>
  </si>
  <si>
    <t>DESPESAS EMPENHADAS</t>
  </si>
  <si>
    <t>INSCRITAS EM RESTOS A PAGAR 
NÃO
PROCESSADOS
(f)</t>
  </si>
  <si>
    <t>NO BIMESTRE
(b)</t>
  </si>
  <si>
    <t>ATÉ BIMESTRE
(c)</t>
  </si>
  <si>
    <t>NO BIMESTRE
(d)</t>
  </si>
  <si>
    <t>ATÉ BIMESTRE
(e)</t>
  </si>
  <si>
    <t>STN - RREO - ANEXO IV - DEMONSTRATIVO DAS RECEITAS E DESPESAS PREVIDENCIÁRIAS DO REGIME PRÓPRIO DE PREVIDÊNCIA DOS SERVIDORES - Período de Ref.: 01/01/2014 a 31/12/2014 - 6º Bimestre (Novembro/Dezembro) - (PCASP)</t>
  </si>
  <si>
    <t>Em 2014</t>
  </si>
  <si>
    <t>LIQUIDADAS</t>
  </si>
  <si>
    <t>Inscritas em Restos a Pagar Não Processados</t>
  </si>
  <si>
    <t>Em Dezembro 2014</t>
  </si>
  <si>
    <t>Em 31 Dez. 2013</t>
  </si>
  <si>
    <t>Em Novembro 2014</t>
  </si>
  <si>
    <t>STN - RREO - ANEXO VI - DEMONSTRATIVO DO RESULTADO PRIMÁRIO - Período de Ref.: 01/01/2014 a 31/12/2014 - 6º Bimestre (Novembro/Dezembro)</t>
  </si>
  <si>
    <t>Em 2013</t>
  </si>
  <si>
    <t>INSCRITAS EM RESTOS A PAGAR NÃO PROCESSADOS</t>
  </si>
  <si>
    <t>LIQUIDADAS ATÉ O BIMESTRE</t>
  </si>
  <si>
    <t>DEMONSTRATIVO DE APURAÇÃO DAS DESPESA COM PESSOAL (Poder Executivo)- PERÍODO 3º QUADRIMESTRE
Evolução da Despesa Líquida nos Últimos Doze Meses - (PCASP)</t>
  </si>
  <si>
    <t>DESPESA</t>
  </si>
  <si>
    <t>Despesas com Pessoal</t>
  </si>
  <si>
    <t>Vencimentos e Vantagens Fixas - Pessoal Ativo</t>
  </si>
  <si>
    <t>Contratação Temporária</t>
  </si>
  <si>
    <t>Terceirização de Mão-de-Obra (art.18, pár.1º da L.R.F.)</t>
  </si>
  <si>
    <t>Remuneração de Agentes Políticos</t>
  </si>
  <si>
    <t>Encargos Sociais</t>
  </si>
  <si>
    <t>Inativos, Pensionistas e Outros Benefícios Previdênciários</t>
  </si>
  <si>
    <t>Outros Benefícios Assistênciais</t>
  </si>
  <si>
    <t>Outras Despesas e Obrigações (variáveis)</t>
  </si>
  <si>
    <t>Despesas de Exerc.Anteriores</t>
  </si>
  <si>
    <t>Sentenças Judiciais</t>
  </si>
  <si>
    <t>Indenizações e Restituições Trabalhistas</t>
  </si>
  <si>
    <t>TOTAL DEPESAS</t>
  </si>
  <si>
    <t>Indenização por demissões</t>
  </si>
  <si>
    <t>Incentivo à demissão voluntária</t>
  </si>
  <si>
    <t>Decorrentes Decisão Judicial e Exercício Anteriores</t>
  </si>
  <si>
    <t>Despesa com Inativos e Pens. custeadas com rec. vinculados</t>
  </si>
  <si>
    <t>DESPESA LÍQUIDADA</t>
  </si>
  <si>
    <t>QUADRO COMPARATIVO COM OS LIMITES DA LRF:</t>
  </si>
  <si>
    <t>R$</t>
  </si>
  <si>
    <t>%</t>
  </si>
  <si>
    <t>RECEITA CORRENTE LÍQUIDA - RCL</t>
  </si>
  <si>
    <t>DESPESAS TOTAIS COM PESSOAL</t>
  </si>
  <si>
    <t>Montante</t>
  </si>
  <si>
    <t>Limite Máximo (art. 20 LRF)</t>
  </si>
  <si>
    <t>Limite Prudencial 95% (par. único art. 22 LRF)</t>
  </si>
  <si>
    <t>Excesso a Regularizar</t>
  </si>
  <si>
    <t>DÍVIDA CONSOLIDADA LÍQUIDA</t>
  </si>
  <si>
    <t>Saldo Devedor</t>
  </si>
  <si>
    <t>Limite Legal (art.s 3º e 4º Res.nº 40 Senado)</t>
  </si>
  <si>
    <t>CONCESSÕES DE GARANTIAS</t>
  </si>
  <si>
    <t>Limite Legal (art. 9º Res.nº 43 Senado)</t>
  </si>
  <si>
    <t>OPERAÇÕES DE CRÉDITO (exceto ARO)</t>
  </si>
  <si>
    <t>Realizadas no Período</t>
  </si>
  <si>
    <t>Limite Legal (inc. I art. 7º Res.nº 43 Senado)</t>
  </si>
  <si>
    <t>ANTECIPAÇÃO DE RECEITAS ORÇAMENTÁRIAS</t>
  </si>
  <si>
    <t>Limite Legal (art. 10º Res.nº 43 Senado</t>
  </si>
  <si>
    <t xml:space="preserve">         Rafael Menezes</t>
  </si>
  <si>
    <t xml:space="preserve">    TC 1SP191653/07</t>
  </si>
  <si>
    <t>Responsável Controle Interno</t>
  </si>
  <si>
    <t>DEMONSTRATIVO DE GESTÃO FISCAL (Poder Executivo) - 3º Quadrimestre 2014</t>
  </si>
  <si>
    <r>
      <t xml:space="preserve">DOTAÇÃO
ATUALIZADA
</t>
    </r>
    <r>
      <rPr>
        <b/>
        <sz val="8"/>
        <color indexed="9"/>
        <rFont val="Tahoma"/>
        <family val="2"/>
      </rPr>
      <t xml:space="preserve">1
</t>
    </r>
    <r>
      <rPr>
        <b/>
        <sz val="8"/>
        <color indexed="8"/>
        <rFont val="Tahoma"/>
        <family val="2"/>
      </rPr>
      <t>(a)</t>
    </r>
  </si>
  <si>
    <t>SALDO A
EXECUTAR
(a-(e+f))</t>
  </si>
  <si>
    <t>%
((e+f)/total(e+f))</t>
  </si>
  <si>
    <t>%
((e+f)/a)</t>
  </si>
  <si>
    <t>STN - RREO - ANEXO I - BALANÇO ORÇAMENTÁRIO - Período de Ref.: 01/01/2014 a 31/12/2014 - 6º Bimestre (Novembro/Dezembro)</t>
  </si>
  <si>
    <t>STN - RREO - ANEXO VII - DEMONSTRATIVO DE RESTOS A PAGAR POR PODER E ÓRGÃO - Período de Ref.: 01/01/2014 a 31/12/2014 - 6º Bimestre 2014</t>
  </si>
  <si>
    <t>Período de Referência: 6º BIMESTRE 2014  JANEIRO - DEZEMBRO</t>
  </si>
  <si>
    <t>Em 31 dezembro 2014</t>
  </si>
  <si>
    <t xml:space="preserve">                                   Prefeito Municipal 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</si>
</sst>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hh\:mm\ "/>
    <numFmt numFmtId="166" formatCode="_(&quot;R$&quot;* #,##0.00_);_(&quot;R$&quot;* \(#,##0.00\);_(&quot;R$&quot;* &quot;-&quot;??_);_(@_)"/>
    <numFmt numFmtId="167" formatCode="mm/yyyy"/>
    <numFmt numFmtId="168" formatCode="_(* #,##0.00_);_(* \(#,##0.00\);_(* &quot;-&quot;??_);_(@_)"/>
    <numFmt numFmtId="169" formatCode="&quot;Sim&quot;;&quot;Sim&quot;;&quot;Não&quot;"/>
    <numFmt numFmtId="170" formatCode="&quot;Verdadeiro&quot;;&quot;Verdadeiro&quot;;&quot;Falso&quot;"/>
    <numFmt numFmtId="171" formatCode="&quot;Ativar&quot;;&quot;Ativar&quot;;&quot;Desativar&quot;"/>
    <numFmt numFmtId="172" formatCode="[$€-2]\ #,##0.00_);[Red]\([$€-2]\ #,##0.00\)"/>
    <numFmt numFmtId="173" formatCode="#,##0.00_ ;\-#,##0.00\ "/>
    <numFmt numFmtId="174" formatCode="[$-416]dddd\,\ d&quot; de &quot;mmmm&quot; de &quot;yyyy"/>
    <numFmt numFmtId="175" formatCode="#,##0.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8"/>
      <color indexed="8"/>
      <name val="Verdana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Verdana"/>
      <family val="2"/>
    </font>
    <font>
      <b/>
      <sz val="8"/>
      <name val="Times New Roman"/>
      <family val="1"/>
    </font>
    <font>
      <b/>
      <sz val="8"/>
      <color indexed="8"/>
      <name val="Arial"/>
      <family val="2"/>
    </font>
    <font>
      <b/>
      <sz val="8"/>
      <name val="Tahoma"/>
      <family val="2"/>
    </font>
    <font>
      <sz val="7"/>
      <color indexed="8"/>
      <name val="Tahoma"/>
      <family val="2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8"/>
      <color indexed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51" fillId="31" borderId="0" applyNumberFormat="0" applyBorder="0" applyAlignment="0" applyProtection="0"/>
    <xf numFmtId="0" fontId="2" fillId="0" borderId="0">
      <alignment vertical="top"/>
      <protection/>
    </xf>
    <xf numFmtId="0" fontId="3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1" fillId="0" borderId="13" xfId="0" applyFont="1" applyBorder="1" applyAlignment="1">
      <alignment/>
    </xf>
    <xf numFmtId="168" fontId="11" fillId="0" borderId="13" xfId="56" applyNumberFormat="1" applyFont="1" applyBorder="1" applyAlignment="1">
      <alignment/>
    </xf>
    <xf numFmtId="4" fontId="11" fillId="0" borderId="13" xfId="56" applyNumberFormat="1" applyFont="1" applyBorder="1" applyAlignment="1">
      <alignment/>
    </xf>
    <xf numFmtId="168" fontId="11" fillId="0" borderId="0" xfId="56" applyNumberFormat="1" applyFont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11" fillId="0" borderId="19" xfId="0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/>
    </xf>
    <xf numFmtId="168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168" fontId="4" fillId="0" borderId="13" xfId="56" applyNumberFormat="1" applyFont="1" applyBorder="1" applyAlignment="1">
      <alignment/>
    </xf>
    <xf numFmtId="0" fontId="60" fillId="0" borderId="0" xfId="0" applyFont="1" applyAlignment="1">
      <alignment/>
    </xf>
    <xf numFmtId="0" fontId="6" fillId="0" borderId="0" xfId="49" applyFont="1">
      <alignment vertical="top"/>
      <protection/>
    </xf>
    <xf numFmtId="0" fontId="61" fillId="0" borderId="0" xfId="0" applyFont="1" applyAlignment="1">
      <alignment/>
    </xf>
    <xf numFmtId="43" fontId="60" fillId="0" borderId="0" xfId="56" applyFont="1" applyAlignment="1">
      <alignment/>
    </xf>
    <xf numFmtId="173" fontId="60" fillId="0" borderId="0" xfId="56" applyNumberFormat="1" applyFont="1" applyAlignment="1">
      <alignment/>
    </xf>
    <xf numFmtId="43" fontId="61" fillId="0" borderId="0" xfId="56" applyFont="1" applyAlignment="1">
      <alignment/>
    </xf>
    <xf numFmtId="173" fontId="61" fillId="0" borderId="0" xfId="56" applyNumberFormat="1" applyFont="1" applyAlignment="1">
      <alignment/>
    </xf>
    <xf numFmtId="43" fontId="61" fillId="0" borderId="0" xfId="56" applyFont="1" applyAlignment="1">
      <alignment horizontal="center" vertical="justify"/>
    </xf>
    <xf numFmtId="10" fontId="61" fillId="0" borderId="0" xfId="56" applyNumberFormat="1" applyFont="1" applyAlignment="1">
      <alignment/>
    </xf>
    <xf numFmtId="0" fontId="60" fillId="0" borderId="0" xfId="0" applyFont="1" applyAlignment="1">
      <alignment vertical="top"/>
    </xf>
    <xf numFmtId="0" fontId="15" fillId="0" borderId="0" xfId="49" applyFont="1" applyBorder="1" applyAlignment="1" applyProtection="1">
      <alignment horizontal="center"/>
      <protection hidden="1"/>
    </xf>
    <xf numFmtId="0" fontId="4" fillId="0" borderId="13" xfId="0" applyFont="1" applyBorder="1" applyAlignment="1">
      <alignment horizontal="left"/>
    </xf>
    <xf numFmtId="4" fontId="11" fillId="0" borderId="0" xfId="50" applyNumberFormat="1" applyFont="1" applyBorder="1" applyProtection="1">
      <alignment/>
      <protection hidden="1"/>
    </xf>
    <xf numFmtId="4" fontId="6" fillId="0" borderId="0" xfId="0" applyNumberFormat="1" applyFont="1" applyAlignment="1">
      <alignment horizontal="right" vertical="top"/>
    </xf>
    <xf numFmtId="0" fontId="4" fillId="0" borderId="0" xfId="49" applyFont="1" applyBorder="1" applyAlignment="1" applyProtection="1">
      <alignment horizontal="left"/>
      <protection hidden="1"/>
    </xf>
    <xf numFmtId="0" fontId="61" fillId="0" borderId="0" xfId="0" applyFont="1" applyAlignment="1">
      <alignment horizontal="justify" vertical="center"/>
    </xf>
    <xf numFmtId="43" fontId="60" fillId="0" borderId="0" xfId="0" applyNumberFormat="1" applyFont="1" applyAlignment="1">
      <alignment/>
    </xf>
    <xf numFmtId="43" fontId="61" fillId="0" borderId="0" xfId="0" applyNumberFormat="1" applyFont="1" applyAlignment="1">
      <alignment/>
    </xf>
    <xf numFmtId="0" fontId="9" fillId="0" borderId="0" xfId="0" applyFont="1" applyAlignment="1">
      <alignment horizontal="center" vertical="top" wrapText="1" readingOrder="1"/>
    </xf>
    <xf numFmtId="4" fontId="10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9" fillId="0" borderId="0" xfId="0" applyFont="1" applyAlignment="1">
      <alignment horizontal="left" vertical="top" wrapText="1"/>
    </xf>
    <xf numFmtId="4" fontId="9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left" vertical="top" wrapText="1"/>
    </xf>
    <xf numFmtId="1" fontId="9" fillId="0" borderId="0" xfId="0" applyNumberFormat="1" applyFont="1" applyAlignment="1">
      <alignment horizontal="center" vertical="top"/>
    </xf>
    <xf numFmtId="1" fontId="10" fillId="0" borderId="0" xfId="0" applyNumberFormat="1" applyFont="1" applyAlignment="1">
      <alignment horizontal="center" vertical="top"/>
    </xf>
    <xf numFmtId="0" fontId="17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17" fillId="0" borderId="0" xfId="49" applyFont="1" applyBorder="1" applyAlignment="1" applyProtection="1">
      <alignment horizontal="center"/>
      <protection hidden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 wrapText="1" readingOrder="1"/>
    </xf>
    <xf numFmtId="0" fontId="16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175" fontId="9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left" vertical="top"/>
    </xf>
    <xf numFmtId="10" fontId="21" fillId="0" borderId="0" xfId="0" applyNumberFormat="1" applyFont="1" applyAlignment="1">
      <alignment horizontal="right" vertical="top"/>
    </xf>
    <xf numFmtId="175" fontId="10" fillId="0" borderId="0" xfId="0" applyNumberFormat="1" applyFont="1" applyAlignment="1">
      <alignment horizontal="right" vertical="top"/>
    </xf>
    <xf numFmtId="0" fontId="0" fillId="0" borderId="0" xfId="0" applyAlignment="1">
      <alignment vertical="top" wrapText="1"/>
    </xf>
    <xf numFmtId="4" fontId="10" fillId="33" borderId="0" xfId="0" applyNumberFormat="1" applyFont="1" applyFill="1" applyAlignment="1">
      <alignment horizontal="right" vertical="top"/>
    </xf>
    <xf numFmtId="10" fontId="10" fillId="0" borderId="0" xfId="0" applyNumberFormat="1" applyFont="1" applyAlignment="1">
      <alignment horizontal="right" vertical="top"/>
    </xf>
    <xf numFmtId="0" fontId="17" fillId="0" borderId="0" xfId="50" applyFont="1" applyBorder="1" applyAlignment="1" applyProtection="1">
      <alignment horizontal="left"/>
      <protection hidden="1"/>
    </xf>
    <xf numFmtId="0" fontId="22" fillId="0" borderId="0" xfId="0" applyFont="1" applyAlignment="1">
      <alignment vertical="top"/>
    </xf>
    <xf numFmtId="0" fontId="21" fillId="0" borderId="0" xfId="49" applyFont="1" applyAlignment="1">
      <alignment horizontal="center" vertical="top" wrapText="1" readingOrder="1"/>
      <protection/>
    </xf>
    <xf numFmtId="0" fontId="62" fillId="0" borderId="0" xfId="0" applyFont="1" applyAlignment="1">
      <alignment horizontal="center" vertical="justify"/>
    </xf>
    <xf numFmtId="0" fontId="63" fillId="0" borderId="0" xfId="0" applyFont="1" applyAlignment="1">
      <alignment/>
    </xf>
    <xf numFmtId="3" fontId="21" fillId="0" borderId="0" xfId="49" applyNumberFormat="1" applyFont="1" applyAlignment="1">
      <alignment horizontal="center" vertical="top"/>
      <protection/>
    </xf>
    <xf numFmtId="0" fontId="21" fillId="0" borderId="0" xfId="49" applyFont="1" applyAlignment="1">
      <alignment horizontal="left" vertical="top" wrapText="1"/>
      <protection/>
    </xf>
    <xf numFmtId="43" fontId="62" fillId="0" borderId="0" xfId="56" applyFont="1" applyAlignment="1">
      <alignment/>
    </xf>
    <xf numFmtId="10" fontId="62" fillId="0" borderId="0" xfId="56" applyNumberFormat="1" applyFont="1" applyAlignment="1">
      <alignment/>
    </xf>
    <xf numFmtId="43" fontId="63" fillId="0" borderId="0" xfId="56" applyFont="1" applyAlignment="1">
      <alignment/>
    </xf>
    <xf numFmtId="10" fontId="63" fillId="0" borderId="0" xfId="56" applyNumberFormat="1" applyFont="1" applyAlignment="1">
      <alignment/>
    </xf>
    <xf numFmtId="0" fontId="22" fillId="0" borderId="0" xfId="49" applyFont="1" applyAlignment="1">
      <alignment horizontal="left" vertical="top" wrapText="1"/>
      <protection/>
    </xf>
    <xf numFmtId="173" fontId="63" fillId="0" borderId="0" xfId="56" applyNumberFormat="1" applyFont="1" applyAlignment="1">
      <alignment/>
    </xf>
    <xf numFmtId="173" fontId="62" fillId="0" borderId="0" xfId="56" applyNumberFormat="1" applyFont="1" applyAlignment="1">
      <alignment/>
    </xf>
    <xf numFmtId="3" fontId="22" fillId="0" borderId="0" xfId="49" applyNumberFormat="1" applyFont="1" applyAlignment="1">
      <alignment horizontal="center" vertical="top"/>
      <protection/>
    </xf>
    <xf numFmtId="0" fontId="2" fillId="0" borderId="0" xfId="49" applyFont="1">
      <alignment vertical="top"/>
      <protection/>
    </xf>
    <xf numFmtId="43" fontId="62" fillId="0" borderId="0" xfId="56" applyFont="1" applyAlignment="1">
      <alignment horizontal="center" vertical="justify"/>
    </xf>
    <xf numFmtId="0" fontId="62" fillId="0" borderId="0" xfId="0" applyFont="1" applyAlignment="1">
      <alignment horizontal="justify" vertic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3" fontId="9" fillId="0" borderId="0" xfId="0" applyNumberFormat="1" applyFont="1" applyAlignment="1">
      <alignment horizontal="center" vertical="top"/>
    </xf>
    <xf numFmtId="43" fontId="9" fillId="0" borderId="0" xfId="56" applyFont="1" applyAlignment="1">
      <alignment vertical="top"/>
    </xf>
    <xf numFmtId="0" fontId="9" fillId="0" borderId="0" xfId="0" applyFont="1" applyAlignment="1">
      <alignment horizontal="right" vertical="top"/>
    </xf>
    <xf numFmtId="3" fontId="10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0" fontId="60" fillId="0" borderId="15" xfId="0" applyFont="1" applyBorder="1" applyAlignment="1">
      <alignment vertical="top"/>
    </xf>
    <xf numFmtId="0" fontId="60" fillId="0" borderId="17" xfId="0" applyFont="1" applyBorder="1" applyAlignment="1">
      <alignment vertical="top"/>
    </xf>
    <xf numFmtId="4" fontId="10" fillId="0" borderId="17" xfId="0" applyNumberFormat="1" applyFont="1" applyBorder="1" applyAlignment="1">
      <alignment horizontal="right" vertical="top"/>
    </xf>
    <xf numFmtId="4" fontId="9" fillId="0" borderId="17" xfId="0" applyNumberFormat="1" applyFont="1" applyBorder="1" applyAlignment="1">
      <alignment horizontal="right" vertical="top"/>
    </xf>
    <xf numFmtId="0" fontId="64" fillId="0" borderId="0" xfId="0" applyFont="1" applyAlignment="1">
      <alignment vertical="top"/>
    </xf>
    <xf numFmtId="167" fontId="9" fillId="0" borderId="0" xfId="0" applyNumberFormat="1" applyFont="1" applyAlignment="1">
      <alignment horizontal="center" vertical="top"/>
    </xf>
    <xf numFmtId="2" fontId="11" fillId="0" borderId="13" xfId="56" applyNumberFormat="1" applyFont="1" applyBorder="1" applyAlignment="1">
      <alignment/>
    </xf>
    <xf numFmtId="4" fontId="60" fillId="0" borderId="0" xfId="0" applyNumberFormat="1" applyFont="1" applyAlignment="1">
      <alignment vertical="top"/>
    </xf>
    <xf numFmtId="4" fontId="60" fillId="0" borderId="0" xfId="0" applyNumberFormat="1" applyFont="1" applyAlignment="1">
      <alignment/>
    </xf>
    <xf numFmtId="0" fontId="5" fillId="33" borderId="0" xfId="49" applyFont="1" applyFill="1" applyAlignment="1">
      <alignment horizontal="center" vertical="top"/>
      <protection/>
    </xf>
    <xf numFmtId="0" fontId="7" fillId="0" borderId="0" xfId="49" applyFont="1" applyAlignment="1">
      <alignment horizontal="center" vertical="top"/>
      <protection/>
    </xf>
    <xf numFmtId="0" fontId="5" fillId="0" borderId="0" xfId="49" applyFont="1" applyAlignment="1">
      <alignment horizontal="center" vertical="top"/>
      <protection/>
    </xf>
    <xf numFmtId="0" fontId="62" fillId="0" borderId="0" xfId="0" applyFont="1" applyAlignment="1">
      <alignment horizontal="center"/>
    </xf>
    <xf numFmtId="43" fontId="62" fillId="0" borderId="0" xfId="56" applyFont="1" applyAlignment="1">
      <alignment horizontal="center"/>
    </xf>
    <xf numFmtId="0" fontId="61" fillId="0" borderId="0" xfId="0" applyFont="1" applyAlignment="1">
      <alignment horizontal="center"/>
    </xf>
    <xf numFmtId="0" fontId="9" fillId="0" borderId="0" xfId="49" applyFont="1" applyAlignment="1">
      <alignment horizontal="center" vertical="top" wrapText="1" readingOrder="1"/>
      <protection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 readingOrder="1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8" fillId="33" borderId="0" xfId="0" applyFont="1" applyFill="1" applyAlignment="1">
      <alignment horizontal="center" vertical="top" wrapText="1" readingOrder="1"/>
    </xf>
    <xf numFmtId="0" fontId="18" fillId="0" borderId="0" xfId="0" applyFont="1" applyAlignment="1">
      <alignment horizontal="center" vertical="top" wrapText="1" readingOrder="1"/>
    </xf>
    <xf numFmtId="0" fontId="9" fillId="0" borderId="0" xfId="0" applyFont="1" applyAlignment="1">
      <alignment horizontal="left" vertical="top" wrapText="1" readingOrder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" fontId="9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left" vertical="top" wrapText="1" readingOrder="1"/>
    </xf>
    <xf numFmtId="0" fontId="59" fillId="0" borderId="0" xfId="0" applyFont="1" applyAlignment="1">
      <alignment horizontal="center" vertical="top"/>
    </xf>
    <xf numFmtId="0" fontId="9" fillId="0" borderId="18" xfId="0" applyFont="1" applyBorder="1" applyAlignment="1">
      <alignment horizontal="center" vertical="top" wrapText="1" readingOrder="1"/>
    </xf>
    <xf numFmtId="0" fontId="9" fillId="0" borderId="20" xfId="0" applyFont="1" applyBorder="1" applyAlignment="1">
      <alignment horizontal="center" vertical="top" wrapText="1" readingOrder="1"/>
    </xf>
    <xf numFmtId="0" fontId="9" fillId="0" borderId="19" xfId="0" applyFont="1" applyBorder="1" applyAlignment="1">
      <alignment horizontal="center" vertical="top" wrapText="1" readingOrder="1"/>
    </xf>
    <xf numFmtId="0" fontId="9" fillId="0" borderId="17" xfId="0" applyFont="1" applyBorder="1" applyAlignment="1">
      <alignment horizontal="center" vertical="top" wrapText="1" readingOrder="1"/>
    </xf>
    <xf numFmtId="0" fontId="5" fillId="33" borderId="0" xfId="0" applyFont="1" applyFill="1" applyAlignment="1">
      <alignment horizontal="center" vertical="top" wrapText="1" readingOrder="1"/>
    </xf>
    <xf numFmtId="0" fontId="8" fillId="0" borderId="0" xfId="0" applyFont="1" applyAlignment="1">
      <alignment horizontal="center" vertical="top"/>
    </xf>
    <xf numFmtId="4" fontId="10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8" fillId="33" borderId="0" xfId="0" applyFont="1" applyFill="1" applyAlignment="1">
      <alignment horizontal="center" vertical="top" wrapText="1" readingOrder="1"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5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161925</xdr:rowOff>
    </xdr:from>
    <xdr:to>
      <xdr:col>1</xdr:col>
      <xdr:colOff>838200</xdr:colOff>
      <xdr:row>5</xdr:row>
      <xdr:rowOff>9525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1925"/>
          <a:ext cx="704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85725</xdr:rowOff>
    </xdr:from>
    <xdr:to>
      <xdr:col>2</xdr:col>
      <xdr:colOff>314325</xdr:colOff>
      <xdr:row>6</xdr:row>
      <xdr:rowOff>19050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66700"/>
          <a:ext cx="781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76200</xdr:rowOff>
    </xdr:from>
    <xdr:to>
      <xdr:col>1</xdr:col>
      <xdr:colOff>647700</xdr:colOff>
      <xdr:row>2</xdr:row>
      <xdr:rowOff>180975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76200"/>
          <a:ext cx="647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95250</xdr:rowOff>
    </xdr:from>
    <xdr:to>
      <xdr:col>1</xdr:col>
      <xdr:colOff>628650</xdr:colOff>
      <xdr:row>3</xdr:row>
      <xdr:rowOff>47625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95250"/>
          <a:ext cx="600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161925</xdr:rowOff>
    </xdr:from>
    <xdr:to>
      <xdr:col>0</xdr:col>
      <xdr:colOff>1285875</xdr:colOff>
      <xdr:row>7</xdr:row>
      <xdr:rowOff>66675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6192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0</xdr:rowOff>
    </xdr:from>
    <xdr:to>
      <xdr:col>1</xdr:col>
      <xdr:colOff>485775</xdr:colOff>
      <xdr:row>2</xdr:row>
      <xdr:rowOff>142875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114300</xdr:rowOff>
    </xdr:from>
    <xdr:to>
      <xdr:col>0</xdr:col>
      <xdr:colOff>723900</xdr:colOff>
      <xdr:row>3</xdr:row>
      <xdr:rowOff>123825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514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828675</xdr:colOff>
      <xdr:row>0</xdr:row>
      <xdr:rowOff>133350</xdr:rowOff>
    </xdr:from>
    <xdr:to>
      <xdr:col>0</xdr:col>
      <xdr:colOff>1571625</xdr:colOff>
      <xdr:row>4</xdr:row>
      <xdr:rowOff>76200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33350"/>
          <a:ext cx="742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66675</xdr:rowOff>
    </xdr:from>
    <xdr:to>
      <xdr:col>1</xdr:col>
      <xdr:colOff>819150</xdr:colOff>
      <xdr:row>3</xdr:row>
      <xdr:rowOff>66675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876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08"/>
  <sheetViews>
    <sheetView tabSelected="1" zoomScalePageLayoutView="0" workbookViewId="0" topLeftCell="A1">
      <selection activeCell="B35" sqref="B35"/>
    </sheetView>
  </sheetViews>
  <sheetFormatPr defaultColWidth="9.140625" defaultRowHeight="15"/>
  <cols>
    <col min="1" max="1" width="7.421875" style="26" bestFit="1" customWidth="1"/>
    <col min="2" max="2" width="39.7109375" style="26" customWidth="1"/>
    <col min="3" max="3" width="21.28125" style="26" customWidth="1"/>
    <col min="4" max="4" width="21.140625" style="26" bestFit="1" customWidth="1"/>
    <col min="5" max="5" width="21.8515625" style="26" customWidth="1"/>
    <col min="6" max="6" width="19.140625" style="26" customWidth="1"/>
    <col min="7" max="7" width="21.28125" style="26" bestFit="1" customWidth="1"/>
    <col min="8" max="8" width="18.28125" style="26" customWidth="1"/>
    <col min="9" max="9" width="21.140625" style="26" customWidth="1"/>
    <col min="10" max="10" width="18.00390625" style="26" customWidth="1"/>
    <col min="11" max="11" width="15.7109375" style="26" bestFit="1" customWidth="1"/>
    <col min="12" max="12" width="9.140625" style="26" customWidth="1"/>
    <col min="13" max="13" width="11.7109375" style="26" bestFit="1" customWidth="1"/>
    <col min="14" max="16384" width="9.140625" style="26" customWidth="1"/>
  </cols>
  <sheetData>
    <row r="1" spans="1:11" ht="12.75">
      <c r="A1" s="104" t="s">
        <v>427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1.25">
      <c r="A3" s="105" t="s">
        <v>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2" ht="11.25">
      <c r="A4" s="27"/>
      <c r="B4" s="27"/>
    </row>
    <row r="5" spans="1:11" ht="11.25">
      <c r="A5" s="103" t="s">
        <v>553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ht="11.25"/>
    <row r="7" spans="1:11" ht="11.25">
      <c r="A7" s="109" t="s">
        <v>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</row>
    <row r="8" spans="1:9" ht="11.25">
      <c r="A8" s="27"/>
      <c r="B8" s="27"/>
      <c r="C8" s="28"/>
      <c r="D8" s="28"/>
      <c r="E8" s="108" t="s">
        <v>415</v>
      </c>
      <c r="F8" s="108"/>
      <c r="G8" s="108"/>
      <c r="H8" s="108"/>
      <c r="I8" s="108"/>
    </row>
    <row r="9" spans="1:10" ht="25.5">
      <c r="A9" s="71" t="s">
        <v>5</v>
      </c>
      <c r="B9" s="71" t="s">
        <v>6</v>
      </c>
      <c r="C9" s="72" t="s">
        <v>414</v>
      </c>
      <c r="D9" s="72" t="s">
        <v>417</v>
      </c>
      <c r="E9" s="72" t="s">
        <v>416</v>
      </c>
      <c r="F9" s="72" t="s">
        <v>418</v>
      </c>
      <c r="G9" s="72" t="s">
        <v>423</v>
      </c>
      <c r="H9" s="72" t="s">
        <v>419</v>
      </c>
      <c r="I9" s="72" t="s">
        <v>424</v>
      </c>
      <c r="J9" s="73"/>
    </row>
    <row r="10" spans="1:12" ht="25.5">
      <c r="A10" s="74">
        <v>1</v>
      </c>
      <c r="B10" s="75" t="s">
        <v>7</v>
      </c>
      <c r="C10" s="76">
        <f>C11+C32</f>
        <v>260678571</v>
      </c>
      <c r="D10" s="76">
        <f>D11+D32</f>
        <v>260678571</v>
      </c>
      <c r="E10" s="76">
        <f>E11+E32</f>
        <v>42326518.83</v>
      </c>
      <c r="F10" s="77">
        <f aca="true" t="shared" si="0" ref="F10:F24">(E10/D10)</f>
        <v>0.16237053420858286</v>
      </c>
      <c r="G10" s="76">
        <f>G11+G32</f>
        <v>250963062.11999995</v>
      </c>
      <c r="H10" s="77">
        <f>(G10/D10)</f>
        <v>0.9627299288824165</v>
      </c>
      <c r="I10" s="76">
        <f>D10-G10</f>
        <v>9715508.880000055</v>
      </c>
      <c r="J10" s="78"/>
      <c r="K10" s="29"/>
      <c r="L10" s="29"/>
    </row>
    <row r="11" spans="1:12" ht="12.75">
      <c r="A11" s="74">
        <v>2</v>
      </c>
      <c r="B11" s="75" t="s">
        <v>8</v>
      </c>
      <c r="C11" s="76">
        <f>C12+C15+C22+C27+C18+C21</f>
        <v>251606301</v>
      </c>
      <c r="D11" s="76">
        <f>D12+D15+D22+D27+D18+D21</f>
        <v>251606301</v>
      </c>
      <c r="E11" s="76">
        <f>E12+E15+E22+E27+E18+E21</f>
        <v>42149034.85</v>
      </c>
      <c r="F11" s="77">
        <f t="shared" si="0"/>
        <v>0.1675197905715406</v>
      </c>
      <c r="G11" s="76">
        <f>G12+G15+G22+G27+G18+G21</f>
        <v>245495449.14999995</v>
      </c>
      <c r="H11" s="77">
        <f aca="true" t="shared" si="1" ref="H11:H19">(G11/D11)</f>
        <v>0.9757126438180892</v>
      </c>
      <c r="I11" s="76">
        <f aca="true" t="shared" si="2" ref="I11:I46">D11-G11</f>
        <v>6110851.850000054</v>
      </c>
      <c r="J11" s="78"/>
      <c r="K11" s="29"/>
      <c r="L11" s="29"/>
    </row>
    <row r="12" spans="1:12" ht="12.75">
      <c r="A12" s="74">
        <v>3</v>
      </c>
      <c r="B12" s="75" t="s">
        <v>9</v>
      </c>
      <c r="C12" s="78">
        <f>C13+C14</f>
        <v>55409281</v>
      </c>
      <c r="D12" s="78">
        <f>D13+D14</f>
        <v>55409281</v>
      </c>
      <c r="E12" s="78">
        <f>E13+E14</f>
        <v>7784287</v>
      </c>
      <c r="F12" s="79">
        <f t="shared" si="0"/>
        <v>0.14048706028147162</v>
      </c>
      <c r="G12" s="78">
        <f>G13+G14</f>
        <v>50687936.12</v>
      </c>
      <c r="H12" s="79">
        <f t="shared" si="1"/>
        <v>0.9147914429714401</v>
      </c>
      <c r="I12" s="76">
        <f t="shared" si="2"/>
        <v>4721344.880000003</v>
      </c>
      <c r="J12" s="78"/>
      <c r="K12" s="29"/>
      <c r="L12" s="29"/>
    </row>
    <row r="13" spans="1:12" ht="12.75">
      <c r="A13" s="74">
        <v>4</v>
      </c>
      <c r="B13" s="80" t="s">
        <v>10</v>
      </c>
      <c r="C13" s="78">
        <v>52680300</v>
      </c>
      <c r="D13" s="78">
        <v>52680300</v>
      </c>
      <c r="E13" s="78">
        <v>7546308.14</v>
      </c>
      <c r="F13" s="79">
        <f t="shared" si="0"/>
        <v>0.14324725068004548</v>
      </c>
      <c r="G13" s="78">
        <v>48756675.83</v>
      </c>
      <c r="H13" s="79">
        <f t="shared" si="1"/>
        <v>0.9255200868256255</v>
      </c>
      <c r="I13" s="76">
        <f t="shared" si="2"/>
        <v>3923624.170000002</v>
      </c>
      <c r="J13" s="78"/>
      <c r="K13" s="29"/>
      <c r="L13" s="29"/>
    </row>
    <row r="14" spans="1:12" ht="12.75">
      <c r="A14" s="74">
        <v>5</v>
      </c>
      <c r="B14" s="80" t="s">
        <v>11</v>
      </c>
      <c r="C14" s="78">
        <v>2728981</v>
      </c>
      <c r="D14" s="78">
        <v>2728981</v>
      </c>
      <c r="E14" s="78">
        <v>237978.86</v>
      </c>
      <c r="F14" s="79">
        <f t="shared" si="0"/>
        <v>0.08720429347071305</v>
      </c>
      <c r="G14" s="78">
        <v>1931260.29</v>
      </c>
      <c r="H14" s="79">
        <f t="shared" si="1"/>
        <v>0.7076855023908192</v>
      </c>
      <c r="I14" s="76">
        <f t="shared" si="2"/>
        <v>797720.71</v>
      </c>
      <c r="J14" s="78"/>
      <c r="K14" s="29"/>
      <c r="L14" s="29"/>
    </row>
    <row r="15" spans="1:12" ht="12.75">
      <c r="A15" s="74">
        <v>6</v>
      </c>
      <c r="B15" s="75" t="s">
        <v>12</v>
      </c>
      <c r="C15" s="76">
        <f>C16+C17</f>
        <v>10155420</v>
      </c>
      <c r="D15" s="76">
        <f>D16+D17</f>
        <v>10155420</v>
      </c>
      <c r="E15" s="76">
        <f>E16+E17</f>
        <v>1656022.58</v>
      </c>
      <c r="F15" s="77">
        <f t="shared" si="0"/>
        <v>0.16306785736089693</v>
      </c>
      <c r="G15" s="76">
        <f>G16+G17</f>
        <v>10193592.05</v>
      </c>
      <c r="H15" s="77">
        <f t="shared" si="1"/>
        <v>1.003758785948784</v>
      </c>
      <c r="I15" s="76">
        <f t="shared" si="2"/>
        <v>-38172.050000000745</v>
      </c>
      <c r="J15" s="78"/>
      <c r="K15" s="29"/>
      <c r="L15" s="29"/>
    </row>
    <row r="16" spans="1:12" ht="12.75">
      <c r="A16" s="74">
        <v>7</v>
      </c>
      <c r="B16" s="80" t="s">
        <v>13</v>
      </c>
      <c r="C16" s="78">
        <v>8125520</v>
      </c>
      <c r="D16" s="78">
        <v>8125520</v>
      </c>
      <c r="E16" s="78">
        <v>1312305.09</v>
      </c>
      <c r="F16" s="79">
        <f t="shared" si="0"/>
        <v>0.1615041363506582</v>
      </c>
      <c r="G16" s="78">
        <v>8105918.03</v>
      </c>
      <c r="H16" s="79">
        <f t="shared" si="1"/>
        <v>0.9975876042394826</v>
      </c>
      <c r="I16" s="76">
        <f t="shared" si="2"/>
        <v>19601.96999999974</v>
      </c>
      <c r="J16" s="78"/>
      <c r="K16" s="29"/>
      <c r="L16" s="29"/>
    </row>
    <row r="17" spans="1:12" ht="12.75">
      <c r="A17" s="74">
        <v>8</v>
      </c>
      <c r="B17" s="80" t="s">
        <v>455</v>
      </c>
      <c r="C17" s="78">
        <v>2029900</v>
      </c>
      <c r="D17" s="78">
        <v>2029900</v>
      </c>
      <c r="E17" s="78">
        <v>343717.49</v>
      </c>
      <c r="F17" s="79">
        <f t="shared" si="0"/>
        <v>0.16932730183752895</v>
      </c>
      <c r="G17" s="78">
        <v>2087674.02</v>
      </c>
      <c r="H17" s="79">
        <f t="shared" si="1"/>
        <v>1.0284615104192325</v>
      </c>
      <c r="I17" s="76">
        <f t="shared" si="2"/>
        <v>-57774.02000000002</v>
      </c>
      <c r="J17" s="78"/>
      <c r="K17" s="29"/>
      <c r="L17" s="29"/>
    </row>
    <row r="18" spans="1:12" ht="12.75">
      <c r="A18" s="74">
        <v>9</v>
      </c>
      <c r="B18" s="75" t="s">
        <v>14</v>
      </c>
      <c r="C18" s="76">
        <f>C19</f>
        <v>5182710</v>
      </c>
      <c r="D18" s="76">
        <f>D19</f>
        <v>5182710</v>
      </c>
      <c r="E18" s="76">
        <f>E19+E20</f>
        <v>236121.27</v>
      </c>
      <c r="F18" s="77">
        <f t="shared" si="0"/>
        <v>0.04555942161533252</v>
      </c>
      <c r="G18" s="76">
        <f>G19+G20</f>
        <v>1233456.2</v>
      </c>
      <c r="H18" s="77">
        <f t="shared" si="1"/>
        <v>0.23799444692062646</v>
      </c>
      <c r="I18" s="76">
        <f t="shared" si="2"/>
        <v>3949253.8</v>
      </c>
      <c r="J18" s="78"/>
      <c r="K18" s="29"/>
      <c r="L18" s="29"/>
    </row>
    <row r="19" spans="1:12" ht="12.75">
      <c r="A19" s="74">
        <v>10</v>
      </c>
      <c r="B19" s="80" t="s">
        <v>15</v>
      </c>
      <c r="C19" s="78">
        <v>5182710</v>
      </c>
      <c r="D19" s="78">
        <v>5182710</v>
      </c>
      <c r="E19" s="78">
        <v>236121.27</v>
      </c>
      <c r="F19" s="79">
        <f t="shared" si="0"/>
        <v>0.04555942161533252</v>
      </c>
      <c r="G19" s="78">
        <v>1130040.88</v>
      </c>
      <c r="H19" s="79">
        <f t="shared" si="1"/>
        <v>0.21804053863712225</v>
      </c>
      <c r="I19" s="76">
        <f t="shared" si="2"/>
        <v>4052669.12</v>
      </c>
      <c r="J19" s="78"/>
      <c r="K19" s="29"/>
      <c r="L19" s="29"/>
    </row>
    <row r="20" spans="1:12" ht="12.75">
      <c r="A20" s="74">
        <v>11</v>
      </c>
      <c r="B20" s="80" t="s">
        <v>479</v>
      </c>
      <c r="C20" s="81">
        <v>0</v>
      </c>
      <c r="D20" s="81">
        <v>0</v>
      </c>
      <c r="E20" s="78">
        <v>0</v>
      </c>
      <c r="F20" s="81">
        <v>0</v>
      </c>
      <c r="G20" s="78">
        <v>103415.32</v>
      </c>
      <c r="H20" s="81">
        <v>0</v>
      </c>
      <c r="I20" s="76">
        <f t="shared" si="2"/>
        <v>-103415.32</v>
      </c>
      <c r="J20" s="78"/>
      <c r="K20" s="29"/>
      <c r="L20" s="29"/>
    </row>
    <row r="21" spans="1:12" ht="12.75">
      <c r="A21" s="74">
        <v>12</v>
      </c>
      <c r="B21" s="80" t="s">
        <v>16</v>
      </c>
      <c r="C21" s="78">
        <v>736100</v>
      </c>
      <c r="D21" s="78">
        <v>736100</v>
      </c>
      <c r="E21" s="78">
        <v>83048.39</v>
      </c>
      <c r="F21" s="79">
        <f t="shared" si="0"/>
        <v>0.11282215731558212</v>
      </c>
      <c r="G21" s="78">
        <v>528058.85</v>
      </c>
      <c r="H21" s="79">
        <f>(G21/D21)</f>
        <v>0.7173737943214237</v>
      </c>
      <c r="I21" s="76">
        <f t="shared" si="2"/>
        <v>208041.15000000002</v>
      </c>
      <c r="J21" s="78"/>
      <c r="K21" s="29"/>
      <c r="L21" s="29"/>
    </row>
    <row r="22" spans="1:12" ht="12.75">
      <c r="A22" s="74">
        <v>13</v>
      </c>
      <c r="B22" s="75" t="s">
        <v>17</v>
      </c>
      <c r="C22" s="76">
        <f>C23+C24+C25+C25+C26</f>
        <v>172011890</v>
      </c>
      <c r="D22" s="76">
        <f>D23+D24+D25+D25+D26</f>
        <v>172011890</v>
      </c>
      <c r="E22" s="76">
        <f>E23+E24+E25+E26</f>
        <v>31214589.21</v>
      </c>
      <c r="F22" s="77">
        <f t="shared" si="0"/>
        <v>0.18146762534845703</v>
      </c>
      <c r="G22" s="76">
        <f>G23+G24+G25+G26</f>
        <v>175045864.42</v>
      </c>
      <c r="H22" s="77">
        <f>(G22/D22)</f>
        <v>1.0176381668732317</v>
      </c>
      <c r="I22" s="76">
        <f t="shared" si="2"/>
        <v>-3033974.419999987</v>
      </c>
      <c r="J22" s="78"/>
      <c r="K22" s="29"/>
      <c r="L22" s="29"/>
    </row>
    <row r="23" spans="1:12" ht="12.75">
      <c r="A23" s="74">
        <v>14</v>
      </c>
      <c r="B23" s="80" t="s">
        <v>18</v>
      </c>
      <c r="C23" s="78">
        <v>165516060</v>
      </c>
      <c r="D23" s="78">
        <v>165516060</v>
      </c>
      <c r="E23" s="78">
        <v>29060259.27</v>
      </c>
      <c r="F23" s="79">
        <f t="shared" si="0"/>
        <v>0.17557365291319765</v>
      </c>
      <c r="G23" s="78">
        <v>168728772.82</v>
      </c>
      <c r="H23" s="79">
        <f>(G23/D23)</f>
        <v>1.0194102784950294</v>
      </c>
      <c r="I23" s="76">
        <f t="shared" si="2"/>
        <v>-3212712.819999993</v>
      </c>
      <c r="J23" s="78"/>
      <c r="K23" s="29"/>
      <c r="L23" s="29"/>
    </row>
    <row r="24" spans="1:12" ht="12.75">
      <c r="A24" s="74">
        <v>15</v>
      </c>
      <c r="B24" s="80" t="s">
        <v>19</v>
      </c>
      <c r="C24" s="78">
        <v>293740</v>
      </c>
      <c r="D24" s="78">
        <v>293740</v>
      </c>
      <c r="E24" s="78">
        <v>199428.43</v>
      </c>
      <c r="F24" s="79">
        <f t="shared" si="0"/>
        <v>0.6789284060733982</v>
      </c>
      <c r="G24" s="78">
        <v>345926.26</v>
      </c>
      <c r="H24" s="79">
        <f>(G24/D24)</f>
        <v>1.177661401239191</v>
      </c>
      <c r="I24" s="76">
        <f t="shared" si="2"/>
        <v>-52186.26000000001</v>
      </c>
      <c r="J24" s="78"/>
      <c r="K24" s="29"/>
      <c r="L24" s="29"/>
    </row>
    <row r="25" spans="1:12" ht="12.75">
      <c r="A25" s="74">
        <v>16</v>
      </c>
      <c r="B25" s="80" t="s">
        <v>20</v>
      </c>
      <c r="C25" s="81">
        <v>0</v>
      </c>
      <c r="D25" s="81">
        <v>0</v>
      </c>
      <c r="E25" s="81">
        <v>0</v>
      </c>
      <c r="F25" s="81">
        <v>0</v>
      </c>
      <c r="G25" s="81">
        <v>16061.4</v>
      </c>
      <c r="H25" s="81">
        <v>0</v>
      </c>
      <c r="I25" s="76">
        <f t="shared" si="2"/>
        <v>-16061.4</v>
      </c>
      <c r="J25" s="78"/>
      <c r="K25" s="29"/>
      <c r="L25" s="29"/>
    </row>
    <row r="26" spans="1:12" ht="12.75">
      <c r="A26" s="74">
        <v>17</v>
      </c>
      <c r="B26" s="80" t="s">
        <v>21</v>
      </c>
      <c r="C26" s="78">
        <v>6202090</v>
      </c>
      <c r="D26" s="78">
        <v>6202090</v>
      </c>
      <c r="E26" s="78">
        <v>1954901.51</v>
      </c>
      <c r="F26" s="79">
        <f>(E26/D26)</f>
        <v>0.315200442109031</v>
      </c>
      <c r="G26" s="78">
        <v>5955103.94</v>
      </c>
      <c r="H26" s="79">
        <f>(G26/D26)</f>
        <v>0.9601769629270134</v>
      </c>
      <c r="I26" s="76">
        <f t="shared" si="2"/>
        <v>246986.0599999996</v>
      </c>
      <c r="J26" s="78"/>
      <c r="K26" s="29"/>
      <c r="L26" s="29"/>
    </row>
    <row r="27" spans="1:12" ht="12.75">
      <c r="A27" s="74">
        <v>18</v>
      </c>
      <c r="B27" s="75" t="s">
        <v>22</v>
      </c>
      <c r="C27" s="76">
        <f>C28+C29+C30+C31</f>
        <v>8110900</v>
      </c>
      <c r="D27" s="76">
        <f>D28+D29+D30+D31</f>
        <v>8110900</v>
      </c>
      <c r="E27" s="76">
        <f>E28+E29+E30+E31</f>
        <v>1174966.4</v>
      </c>
      <c r="F27" s="77">
        <f>(E27/D27)</f>
        <v>0.14486264163039858</v>
      </c>
      <c r="G27" s="76">
        <f>G28+G29+G30+G31</f>
        <v>7806541.51</v>
      </c>
      <c r="H27" s="77">
        <f>(G27/D27)</f>
        <v>0.9624753738795941</v>
      </c>
      <c r="I27" s="76">
        <f t="shared" si="2"/>
        <v>304358.4900000002</v>
      </c>
      <c r="J27" s="78"/>
      <c r="K27" s="29"/>
      <c r="L27" s="29"/>
    </row>
    <row r="28" spans="1:12" ht="12.75">
      <c r="A28" s="74">
        <v>19</v>
      </c>
      <c r="B28" s="80" t="s">
        <v>23</v>
      </c>
      <c r="C28" s="78">
        <v>2960700</v>
      </c>
      <c r="D28" s="78">
        <v>2960700</v>
      </c>
      <c r="E28" s="78">
        <v>593759.86</v>
      </c>
      <c r="F28" s="79">
        <f>(E28/D28)</f>
        <v>0.20054712061336846</v>
      </c>
      <c r="G28" s="78">
        <v>3183500.32</v>
      </c>
      <c r="H28" s="79">
        <f>(G28/D28)</f>
        <v>1.0752525821596244</v>
      </c>
      <c r="I28" s="76">
        <f t="shared" si="2"/>
        <v>-222800.31999999983</v>
      </c>
      <c r="J28" s="78"/>
      <c r="K28" s="29"/>
      <c r="L28" s="29"/>
    </row>
    <row r="29" spans="1:12" ht="12.75">
      <c r="A29" s="74">
        <v>20</v>
      </c>
      <c r="B29" s="80" t="s">
        <v>24</v>
      </c>
      <c r="C29" s="81">
        <v>260900</v>
      </c>
      <c r="D29" s="81">
        <v>260900</v>
      </c>
      <c r="E29" s="78">
        <v>30546.22</v>
      </c>
      <c r="F29" s="81">
        <v>0</v>
      </c>
      <c r="G29" s="78">
        <v>89348.48</v>
      </c>
      <c r="H29" s="81">
        <v>0</v>
      </c>
      <c r="I29" s="76">
        <f t="shared" si="2"/>
        <v>171551.52000000002</v>
      </c>
      <c r="J29" s="78"/>
      <c r="K29" s="29"/>
      <c r="L29" s="29"/>
    </row>
    <row r="30" spans="1:12" ht="12.75">
      <c r="A30" s="74">
        <v>21</v>
      </c>
      <c r="B30" s="80" t="s">
        <v>25</v>
      </c>
      <c r="C30" s="78">
        <v>4559100</v>
      </c>
      <c r="D30" s="78">
        <v>4559100</v>
      </c>
      <c r="E30" s="78">
        <v>527253.18</v>
      </c>
      <c r="F30" s="79">
        <f aca="true" t="shared" si="3" ref="F30:F44">(E30/D30)</f>
        <v>0.11564852273475029</v>
      </c>
      <c r="G30" s="78">
        <v>4205595.46</v>
      </c>
      <c r="H30" s="79">
        <f aca="true" t="shared" si="4" ref="H30:H44">(G30/D30)</f>
        <v>0.9224617709635674</v>
      </c>
      <c r="I30" s="76">
        <f t="shared" si="2"/>
        <v>353504.54000000004</v>
      </c>
      <c r="J30" s="78"/>
      <c r="K30" s="29"/>
      <c r="L30" s="29"/>
    </row>
    <row r="31" spans="1:12" ht="12.75">
      <c r="A31" s="74">
        <v>22</v>
      </c>
      <c r="B31" s="80" t="s">
        <v>26</v>
      </c>
      <c r="C31" s="78">
        <v>330200</v>
      </c>
      <c r="D31" s="78">
        <v>330200</v>
      </c>
      <c r="E31" s="78">
        <v>23407.14</v>
      </c>
      <c r="F31" s="79">
        <f t="shared" si="3"/>
        <v>0.07088776499091459</v>
      </c>
      <c r="G31" s="78">
        <v>328097.25</v>
      </c>
      <c r="H31" s="79">
        <f t="shared" si="4"/>
        <v>0.9936318897637795</v>
      </c>
      <c r="I31" s="76">
        <f t="shared" si="2"/>
        <v>2102.75</v>
      </c>
      <c r="J31" s="78"/>
      <c r="K31" s="29"/>
      <c r="L31" s="29"/>
    </row>
    <row r="32" spans="1:12" ht="12.75">
      <c r="A32" s="74">
        <v>23</v>
      </c>
      <c r="B32" s="75" t="s">
        <v>27</v>
      </c>
      <c r="C32" s="76">
        <f>C33+C37</f>
        <v>9072270</v>
      </c>
      <c r="D32" s="76">
        <f>D33+D37</f>
        <v>9072270</v>
      </c>
      <c r="E32" s="76">
        <f>E33+E37+E35</f>
        <v>177483.98</v>
      </c>
      <c r="F32" s="77">
        <f t="shared" si="3"/>
        <v>0.019563348533498233</v>
      </c>
      <c r="G32" s="76">
        <f>G33+G37+G35</f>
        <v>5467612.97</v>
      </c>
      <c r="H32" s="79">
        <f t="shared" si="4"/>
        <v>0.6026730873309546</v>
      </c>
      <c r="I32" s="76">
        <f t="shared" si="2"/>
        <v>3604657.0300000003</v>
      </c>
      <c r="J32" s="78"/>
      <c r="K32" s="29"/>
      <c r="L32" s="29"/>
    </row>
    <row r="33" spans="1:12" ht="12.75">
      <c r="A33" s="74">
        <v>24</v>
      </c>
      <c r="B33" s="80" t="s">
        <v>28</v>
      </c>
      <c r="C33" s="78">
        <f>C34</f>
        <v>7404000</v>
      </c>
      <c r="D33" s="78">
        <f>D34</f>
        <v>7404000</v>
      </c>
      <c r="E33" s="81">
        <v>0</v>
      </c>
      <c r="F33" s="79">
        <f t="shared" si="3"/>
        <v>0</v>
      </c>
      <c r="G33" s="81">
        <f>G34</f>
        <v>776892.05</v>
      </c>
      <c r="H33" s="79">
        <f t="shared" si="4"/>
        <v>0.10492869394921664</v>
      </c>
      <c r="I33" s="76">
        <f t="shared" si="2"/>
        <v>6627107.95</v>
      </c>
      <c r="J33" s="78"/>
      <c r="K33" s="29"/>
      <c r="L33" s="29"/>
    </row>
    <row r="34" spans="1:12" ht="12.75">
      <c r="A34" s="74">
        <v>25</v>
      </c>
      <c r="B34" s="80" t="s">
        <v>29</v>
      </c>
      <c r="C34" s="78">
        <v>7404000</v>
      </c>
      <c r="D34" s="78">
        <v>7404000</v>
      </c>
      <c r="E34" s="81">
        <v>0</v>
      </c>
      <c r="F34" s="79">
        <f t="shared" si="3"/>
        <v>0</v>
      </c>
      <c r="G34" s="81">
        <v>776892.05</v>
      </c>
      <c r="H34" s="79">
        <f t="shared" si="4"/>
        <v>0.10492869394921664</v>
      </c>
      <c r="I34" s="76">
        <f t="shared" si="2"/>
        <v>6627107.95</v>
      </c>
      <c r="J34" s="78"/>
      <c r="K34" s="29"/>
      <c r="L34" s="29"/>
    </row>
    <row r="35" spans="1:12" ht="12.75">
      <c r="A35" s="74">
        <v>26</v>
      </c>
      <c r="B35" s="75" t="s">
        <v>480</v>
      </c>
      <c r="C35" s="81">
        <v>0</v>
      </c>
      <c r="D35" s="81">
        <v>0</v>
      </c>
      <c r="E35" s="81">
        <f>E36</f>
        <v>0</v>
      </c>
      <c r="F35" s="81">
        <v>0</v>
      </c>
      <c r="G35" s="81">
        <f>G36</f>
        <v>152600</v>
      </c>
      <c r="H35" s="81">
        <v>0</v>
      </c>
      <c r="I35" s="76">
        <f t="shared" si="2"/>
        <v>-152600</v>
      </c>
      <c r="J35" s="78"/>
      <c r="K35" s="29"/>
      <c r="L35" s="29"/>
    </row>
    <row r="36" spans="1:12" ht="12.75">
      <c r="A36" s="74">
        <v>27</v>
      </c>
      <c r="B36" s="80" t="s">
        <v>481</v>
      </c>
      <c r="C36" s="81">
        <v>0</v>
      </c>
      <c r="D36" s="81">
        <v>0</v>
      </c>
      <c r="E36" s="81">
        <v>0</v>
      </c>
      <c r="F36" s="81">
        <v>0</v>
      </c>
      <c r="G36" s="81">
        <v>152600</v>
      </c>
      <c r="H36" s="81">
        <v>0</v>
      </c>
      <c r="I36" s="76">
        <f t="shared" si="2"/>
        <v>-152600</v>
      </c>
      <c r="J36" s="78"/>
      <c r="K36" s="29"/>
      <c r="L36" s="29"/>
    </row>
    <row r="37" spans="1:12" ht="12.75">
      <c r="A37" s="74">
        <v>28</v>
      </c>
      <c r="B37" s="80" t="s">
        <v>30</v>
      </c>
      <c r="C37" s="78">
        <f>C38</f>
        <v>1668270</v>
      </c>
      <c r="D37" s="78">
        <f>D38</f>
        <v>1668270</v>
      </c>
      <c r="E37" s="78">
        <f>E38</f>
        <v>177483.98</v>
      </c>
      <c r="F37" s="79">
        <f t="shared" si="3"/>
        <v>0.1063880427029198</v>
      </c>
      <c r="G37" s="78">
        <f>G38</f>
        <v>4538120.92</v>
      </c>
      <c r="H37" s="79">
        <f t="shared" si="4"/>
        <v>2.7202556660492605</v>
      </c>
      <c r="I37" s="76">
        <f t="shared" si="2"/>
        <v>-2869850.92</v>
      </c>
      <c r="J37" s="78"/>
      <c r="K37" s="29"/>
      <c r="L37" s="29"/>
    </row>
    <row r="38" spans="1:12" ht="25.5">
      <c r="A38" s="74">
        <v>29</v>
      </c>
      <c r="B38" s="80" t="s">
        <v>31</v>
      </c>
      <c r="C38" s="78">
        <v>1668270</v>
      </c>
      <c r="D38" s="78">
        <v>1668270</v>
      </c>
      <c r="E38" s="78">
        <v>177483.98</v>
      </c>
      <c r="F38" s="79">
        <f t="shared" si="3"/>
        <v>0.1063880427029198</v>
      </c>
      <c r="G38" s="78">
        <v>4538120.92</v>
      </c>
      <c r="H38" s="79">
        <f t="shared" si="4"/>
        <v>2.7202556660492605</v>
      </c>
      <c r="I38" s="76">
        <f t="shared" si="2"/>
        <v>-2869850.92</v>
      </c>
      <c r="J38" s="78"/>
      <c r="K38" s="29"/>
      <c r="L38" s="29"/>
    </row>
    <row r="39" spans="1:12" ht="12.75">
      <c r="A39" s="74">
        <v>30</v>
      </c>
      <c r="B39" s="75" t="s">
        <v>32</v>
      </c>
      <c r="C39" s="76">
        <f>C40+C42</f>
        <v>13161410</v>
      </c>
      <c r="D39" s="76">
        <f>D40+D42</f>
        <v>13161410</v>
      </c>
      <c r="E39" s="76">
        <f>E40+E42</f>
        <v>1255459.42</v>
      </c>
      <c r="F39" s="77">
        <f t="shared" si="3"/>
        <v>0.09538943167943252</v>
      </c>
      <c r="G39" s="76">
        <f>G40+G42</f>
        <v>10669762.100000001</v>
      </c>
      <c r="H39" s="79">
        <f t="shared" si="4"/>
        <v>0.8106853369053925</v>
      </c>
      <c r="I39" s="76">
        <f t="shared" si="2"/>
        <v>2491647.8999999985</v>
      </c>
      <c r="J39" s="78"/>
      <c r="K39" s="29"/>
      <c r="L39" s="29"/>
    </row>
    <row r="40" spans="1:12" ht="12.75">
      <c r="A40" s="74">
        <v>31</v>
      </c>
      <c r="B40" s="80" t="s">
        <v>12</v>
      </c>
      <c r="C40" s="78">
        <f>C41</f>
        <v>11592310</v>
      </c>
      <c r="D40" s="78">
        <f>D41</f>
        <v>11592310</v>
      </c>
      <c r="E40" s="78">
        <f>E41</f>
        <v>1065051.47</v>
      </c>
      <c r="F40" s="79">
        <f t="shared" si="3"/>
        <v>0.09187568914219857</v>
      </c>
      <c r="G40" s="78">
        <f>G41</f>
        <v>8871710.31</v>
      </c>
      <c r="H40" s="79">
        <f t="shared" si="4"/>
        <v>0.7653099606549515</v>
      </c>
      <c r="I40" s="76">
        <f t="shared" si="2"/>
        <v>2720599.6899999995</v>
      </c>
      <c r="J40" s="78"/>
      <c r="K40" s="29"/>
      <c r="L40" s="29"/>
    </row>
    <row r="41" spans="1:12" ht="12.75">
      <c r="A41" s="74">
        <v>32</v>
      </c>
      <c r="B41" s="80" t="s">
        <v>13</v>
      </c>
      <c r="C41" s="78">
        <v>11592310</v>
      </c>
      <c r="D41" s="78">
        <v>11592310</v>
      </c>
      <c r="E41" s="78">
        <v>1065051.47</v>
      </c>
      <c r="F41" s="79">
        <f t="shared" si="3"/>
        <v>0.09187568914219857</v>
      </c>
      <c r="G41" s="78">
        <v>8871710.31</v>
      </c>
      <c r="H41" s="79">
        <f t="shared" si="4"/>
        <v>0.7653099606549515</v>
      </c>
      <c r="I41" s="76">
        <f t="shared" si="2"/>
        <v>2720599.6899999995</v>
      </c>
      <c r="J41" s="78"/>
      <c r="K41" s="29"/>
      <c r="L41" s="29"/>
    </row>
    <row r="42" spans="1:12" ht="12.75">
      <c r="A42" s="74">
        <v>33</v>
      </c>
      <c r="B42" s="80" t="s">
        <v>22</v>
      </c>
      <c r="C42" s="78">
        <v>1569100</v>
      </c>
      <c r="D42" s="78">
        <v>1569100</v>
      </c>
      <c r="E42" s="78">
        <v>190407.95</v>
      </c>
      <c r="F42" s="79">
        <f t="shared" si="3"/>
        <v>0.12134851188579442</v>
      </c>
      <c r="G42" s="78">
        <v>1798051.79</v>
      </c>
      <c r="H42" s="79">
        <f t="shared" si="4"/>
        <v>1.1459128098910203</v>
      </c>
      <c r="I42" s="76">
        <f t="shared" si="2"/>
        <v>-228951.79000000004</v>
      </c>
      <c r="J42" s="78"/>
      <c r="K42" s="29"/>
      <c r="L42" s="29"/>
    </row>
    <row r="43" spans="1:12" ht="12.75">
      <c r="A43" s="74">
        <v>34</v>
      </c>
      <c r="B43" s="80" t="s">
        <v>23</v>
      </c>
      <c r="C43" s="78">
        <v>130000</v>
      </c>
      <c r="D43" s="78">
        <v>130000</v>
      </c>
      <c r="E43" s="81">
        <v>0</v>
      </c>
      <c r="F43" s="79">
        <f t="shared" si="3"/>
        <v>0</v>
      </c>
      <c r="G43" s="81">
        <v>0</v>
      </c>
      <c r="H43" s="79">
        <f t="shared" si="4"/>
        <v>0</v>
      </c>
      <c r="I43" s="76">
        <f t="shared" si="2"/>
        <v>130000</v>
      </c>
      <c r="J43" s="78"/>
      <c r="K43" s="29"/>
      <c r="L43" s="29"/>
    </row>
    <row r="44" spans="1:12" ht="12.75">
      <c r="A44" s="74">
        <v>35</v>
      </c>
      <c r="B44" s="75" t="s">
        <v>33</v>
      </c>
      <c r="C44" s="76">
        <f>C10+C39</f>
        <v>273839981</v>
      </c>
      <c r="D44" s="76">
        <f>D10+D39</f>
        <v>273839981</v>
      </c>
      <c r="E44" s="76">
        <f>E10+E39</f>
        <v>43581978.25</v>
      </c>
      <c r="F44" s="77">
        <f t="shared" si="3"/>
        <v>0.15915126085989614</v>
      </c>
      <c r="G44" s="76">
        <f>G10+G39</f>
        <v>261632824.21999994</v>
      </c>
      <c r="H44" s="79">
        <f t="shared" si="4"/>
        <v>0.9554222990542784</v>
      </c>
      <c r="I44" s="76">
        <f t="shared" si="2"/>
        <v>12207156.78000006</v>
      </c>
      <c r="J44" s="78"/>
      <c r="K44" s="29"/>
      <c r="L44" s="29"/>
    </row>
    <row r="45" spans="1:12" ht="12.75">
      <c r="A45" s="74">
        <v>36</v>
      </c>
      <c r="B45" s="75" t="s">
        <v>34</v>
      </c>
      <c r="C45" s="81"/>
      <c r="D45" s="81"/>
      <c r="E45" s="82"/>
      <c r="F45" s="77"/>
      <c r="G45" s="82"/>
      <c r="H45" s="79"/>
      <c r="I45" s="81"/>
      <c r="J45" s="78"/>
      <c r="K45" s="29"/>
      <c r="L45" s="29"/>
    </row>
    <row r="46" spans="1:12" ht="12.75">
      <c r="A46" s="74">
        <v>37</v>
      </c>
      <c r="B46" s="75" t="s">
        <v>35</v>
      </c>
      <c r="C46" s="76">
        <f>C44</f>
        <v>273839981</v>
      </c>
      <c r="D46" s="76">
        <f>D44</f>
        <v>273839981</v>
      </c>
      <c r="E46" s="76">
        <f>E44</f>
        <v>43581978.25</v>
      </c>
      <c r="F46" s="77">
        <f>(E46/D46)</f>
        <v>0.15915126085989614</v>
      </c>
      <c r="G46" s="76">
        <f>G44</f>
        <v>261632824.21999994</v>
      </c>
      <c r="H46" s="77">
        <f>(G46/D46)</f>
        <v>0.9554222990542784</v>
      </c>
      <c r="I46" s="76">
        <f t="shared" si="2"/>
        <v>12207156.78000006</v>
      </c>
      <c r="J46" s="78"/>
      <c r="K46" s="29"/>
      <c r="L46" s="29"/>
    </row>
    <row r="47" spans="1:12" ht="12.75">
      <c r="A47" s="74">
        <v>38</v>
      </c>
      <c r="B47" s="80" t="s">
        <v>36</v>
      </c>
      <c r="C47" s="81"/>
      <c r="D47" s="81"/>
      <c r="E47" s="81"/>
      <c r="F47" s="81"/>
      <c r="G47" s="81"/>
      <c r="H47" s="81"/>
      <c r="I47" s="81"/>
      <c r="J47" s="78"/>
      <c r="K47" s="29"/>
      <c r="L47" s="29"/>
    </row>
    <row r="48" spans="1:12" ht="12.75">
      <c r="A48" s="83"/>
      <c r="B48" s="80"/>
      <c r="C48" s="81"/>
      <c r="D48" s="81"/>
      <c r="E48" s="81"/>
      <c r="F48" s="81"/>
      <c r="G48" s="81"/>
      <c r="H48" s="81"/>
      <c r="I48" s="81"/>
      <c r="J48" s="78"/>
      <c r="K48" s="29"/>
      <c r="L48" s="29"/>
    </row>
    <row r="49" spans="1:12" ht="12.75">
      <c r="A49" s="83"/>
      <c r="B49" s="80"/>
      <c r="C49" s="81"/>
      <c r="D49" s="81"/>
      <c r="E49" s="81"/>
      <c r="F49" s="81"/>
      <c r="G49" s="81"/>
      <c r="H49" s="81"/>
      <c r="I49" s="81"/>
      <c r="J49" s="78"/>
      <c r="K49" s="29"/>
      <c r="L49" s="29"/>
    </row>
    <row r="50" spans="1:12" ht="12.75">
      <c r="A50" s="83"/>
      <c r="B50" s="80"/>
      <c r="C50" s="81"/>
      <c r="D50" s="81"/>
      <c r="E50" s="81"/>
      <c r="F50" s="81"/>
      <c r="G50" s="81"/>
      <c r="H50" s="81"/>
      <c r="I50" s="81"/>
      <c r="J50" s="78"/>
      <c r="K50" s="29"/>
      <c r="L50" s="29"/>
    </row>
    <row r="51" spans="1:12" ht="12.75">
      <c r="A51" s="83"/>
      <c r="B51" s="80"/>
      <c r="C51" s="81"/>
      <c r="D51" s="81"/>
      <c r="E51" s="81"/>
      <c r="F51" s="81"/>
      <c r="G51" s="81"/>
      <c r="H51" s="81"/>
      <c r="I51" s="81"/>
      <c r="J51" s="78"/>
      <c r="K51" s="29"/>
      <c r="L51" s="29"/>
    </row>
    <row r="52" spans="1:12" ht="12.75">
      <c r="A52" s="83"/>
      <c r="B52" s="80"/>
      <c r="C52" s="81"/>
      <c r="D52" s="81"/>
      <c r="E52" s="81"/>
      <c r="F52" s="81"/>
      <c r="G52" s="81"/>
      <c r="H52" s="81"/>
      <c r="I52" s="81"/>
      <c r="J52" s="78"/>
      <c r="K52" s="29"/>
      <c r="L52" s="29"/>
    </row>
    <row r="53" spans="1:12" ht="12.75">
      <c r="A53" s="83"/>
      <c r="B53" s="80"/>
      <c r="C53" s="81"/>
      <c r="D53" s="81"/>
      <c r="E53" s="81"/>
      <c r="F53" s="81"/>
      <c r="G53" s="81"/>
      <c r="H53" s="81"/>
      <c r="I53" s="81"/>
      <c r="J53" s="78"/>
      <c r="K53" s="29"/>
      <c r="L53" s="29"/>
    </row>
    <row r="54" spans="1:12" ht="12.75">
      <c r="A54" s="83"/>
      <c r="B54" s="80"/>
      <c r="C54" s="81"/>
      <c r="D54" s="81"/>
      <c r="E54" s="81"/>
      <c r="F54" s="81"/>
      <c r="G54" s="81"/>
      <c r="H54" s="81"/>
      <c r="I54" s="81"/>
      <c r="J54" s="78"/>
      <c r="K54" s="29"/>
      <c r="L54" s="29"/>
    </row>
    <row r="55" spans="1:12" ht="12.75">
      <c r="A55" s="83"/>
      <c r="B55" s="80"/>
      <c r="C55" s="81"/>
      <c r="D55" s="81"/>
      <c r="E55" s="81"/>
      <c r="F55" s="81"/>
      <c r="G55" s="81"/>
      <c r="H55" s="81"/>
      <c r="I55" s="81"/>
      <c r="J55" s="78"/>
      <c r="K55" s="29"/>
      <c r="L55" s="29"/>
    </row>
    <row r="56" spans="1:12" ht="12.75">
      <c r="A56" s="83"/>
      <c r="B56" s="80"/>
      <c r="C56" s="81"/>
      <c r="D56" s="81"/>
      <c r="E56" s="81"/>
      <c r="F56" s="81"/>
      <c r="G56" s="81"/>
      <c r="H56" s="81"/>
      <c r="I56" s="81"/>
      <c r="J56" s="78"/>
      <c r="K56" s="29"/>
      <c r="L56" s="29"/>
    </row>
    <row r="57" spans="1:12" ht="12.75">
      <c r="A57" s="83"/>
      <c r="B57" s="80"/>
      <c r="C57" s="81"/>
      <c r="D57" s="81"/>
      <c r="E57" s="81"/>
      <c r="F57" s="81"/>
      <c r="G57" s="81"/>
      <c r="H57" s="81"/>
      <c r="I57" s="81"/>
      <c r="J57" s="78"/>
      <c r="K57" s="29"/>
      <c r="L57" s="29"/>
    </row>
    <row r="58" spans="1:12" ht="12.75">
      <c r="A58" s="83"/>
      <c r="B58" s="80"/>
      <c r="C58" s="81"/>
      <c r="D58" s="81"/>
      <c r="E58" s="81"/>
      <c r="F58" s="81"/>
      <c r="G58" s="81"/>
      <c r="H58" s="81"/>
      <c r="I58" s="81"/>
      <c r="J58" s="78"/>
      <c r="K58" s="29"/>
      <c r="L58" s="29"/>
    </row>
    <row r="59" spans="1:12" ht="12.75">
      <c r="A59" s="83"/>
      <c r="B59" s="80"/>
      <c r="C59" s="81"/>
      <c r="D59" s="81"/>
      <c r="E59" s="81"/>
      <c r="F59" s="81"/>
      <c r="G59" s="81"/>
      <c r="H59" s="81"/>
      <c r="I59" s="81"/>
      <c r="J59" s="78"/>
      <c r="K59" s="29"/>
      <c r="L59" s="29"/>
    </row>
    <row r="60" spans="1:12" ht="12.75">
      <c r="A60" s="83"/>
      <c r="B60" s="80"/>
      <c r="C60" s="81"/>
      <c r="D60" s="81"/>
      <c r="E60" s="81"/>
      <c r="F60" s="81"/>
      <c r="G60" s="81"/>
      <c r="H60" s="81"/>
      <c r="I60" s="81"/>
      <c r="J60" s="78"/>
      <c r="K60" s="29"/>
      <c r="L60" s="29"/>
    </row>
    <row r="61" spans="1:12" ht="12.75">
      <c r="A61" s="83"/>
      <c r="B61" s="80"/>
      <c r="C61" s="81"/>
      <c r="D61" s="81"/>
      <c r="E61" s="81"/>
      <c r="F61" s="81"/>
      <c r="G61" s="81"/>
      <c r="H61" s="81"/>
      <c r="I61" s="81"/>
      <c r="J61" s="78"/>
      <c r="K61" s="29"/>
      <c r="L61" s="29"/>
    </row>
    <row r="62" spans="1:12" ht="12.75">
      <c r="A62" s="83"/>
      <c r="B62" s="80"/>
      <c r="C62" s="81"/>
      <c r="D62" s="81"/>
      <c r="E62" s="81"/>
      <c r="F62" s="81"/>
      <c r="G62" s="81"/>
      <c r="H62" s="81"/>
      <c r="I62" s="81"/>
      <c r="J62" s="78"/>
      <c r="K62" s="29"/>
      <c r="L62" s="29"/>
    </row>
    <row r="63" spans="1:12" ht="12.75">
      <c r="A63" s="84"/>
      <c r="B63" s="84"/>
      <c r="C63" s="76"/>
      <c r="D63" s="76"/>
      <c r="E63" s="76"/>
      <c r="F63" s="107" t="s">
        <v>421</v>
      </c>
      <c r="G63" s="107"/>
      <c r="H63" s="107" t="s">
        <v>422</v>
      </c>
      <c r="I63" s="107"/>
      <c r="J63" s="76"/>
      <c r="K63" s="31"/>
      <c r="L63" s="29"/>
    </row>
    <row r="64" spans="1:13" ht="38.25">
      <c r="A64" s="71" t="s">
        <v>5</v>
      </c>
      <c r="B64" s="71" t="s">
        <v>37</v>
      </c>
      <c r="C64" s="85" t="s">
        <v>425</v>
      </c>
      <c r="D64" s="85" t="s">
        <v>420</v>
      </c>
      <c r="E64" s="85" t="s">
        <v>426</v>
      </c>
      <c r="F64" s="85" t="s">
        <v>213</v>
      </c>
      <c r="G64" s="85" t="s">
        <v>292</v>
      </c>
      <c r="H64" s="85" t="str">
        <f>F64</f>
        <v>No Bimestre</v>
      </c>
      <c r="I64" s="85" t="s">
        <v>292</v>
      </c>
      <c r="J64" s="86" t="s">
        <v>487</v>
      </c>
      <c r="K64" s="41"/>
      <c r="L64" s="33"/>
      <c r="M64" s="33"/>
    </row>
    <row r="65" spans="1:13" ht="25.5">
      <c r="A65" s="74">
        <v>36</v>
      </c>
      <c r="B65" s="75" t="s">
        <v>39</v>
      </c>
      <c r="C65" s="76">
        <f>C66+C70+C74+C73</f>
        <v>263097425</v>
      </c>
      <c r="D65" s="76">
        <f>D66+D70+D73</f>
        <v>39332130.629999995</v>
      </c>
      <c r="E65" s="76">
        <f>E66+E70+E73+E74</f>
        <v>302429555.63</v>
      </c>
      <c r="F65" s="76">
        <f>F66+F70</f>
        <v>32384841.35</v>
      </c>
      <c r="G65" s="76">
        <f>G66+G70</f>
        <v>246606025.82</v>
      </c>
      <c r="H65" s="76">
        <f>H66+H70</f>
        <v>60861978.510000005</v>
      </c>
      <c r="I65" s="76">
        <f>I66+I70</f>
        <v>245100116.13</v>
      </c>
      <c r="J65" s="76">
        <f>J66+J70</f>
        <v>1505909.69</v>
      </c>
      <c r="K65" s="43"/>
      <c r="L65" s="34"/>
      <c r="M65" s="31"/>
    </row>
    <row r="66" spans="1:13" ht="12.75">
      <c r="A66" s="74">
        <v>37</v>
      </c>
      <c r="B66" s="75" t="s">
        <v>40</v>
      </c>
      <c r="C66" s="76">
        <f>C67+C68+C69</f>
        <v>220774945</v>
      </c>
      <c r="D66" s="76">
        <f aca="true" t="shared" si="5" ref="D66:J66">D67+D68+D69</f>
        <v>21985035.439999998</v>
      </c>
      <c r="E66" s="76">
        <f t="shared" si="5"/>
        <v>242759980.44</v>
      </c>
      <c r="F66" s="76">
        <f t="shared" si="5"/>
        <v>34361762.63</v>
      </c>
      <c r="G66" s="76">
        <f t="shared" si="5"/>
        <v>225303790.91</v>
      </c>
      <c r="H66" s="76">
        <f t="shared" si="5"/>
        <v>51745317.84</v>
      </c>
      <c r="I66" s="76">
        <f t="shared" si="5"/>
        <v>224225248.1</v>
      </c>
      <c r="J66" s="76">
        <f t="shared" si="5"/>
        <v>1078542.81</v>
      </c>
      <c r="K66" s="43"/>
      <c r="L66" s="34"/>
      <c r="M66" s="31"/>
    </row>
    <row r="67" spans="1:13" ht="12.75">
      <c r="A67" s="74">
        <v>38</v>
      </c>
      <c r="B67" s="80" t="s">
        <v>41</v>
      </c>
      <c r="C67" s="78">
        <v>119252600</v>
      </c>
      <c r="D67" s="78">
        <v>3433572.56</v>
      </c>
      <c r="E67" s="78">
        <f>C67+D67</f>
        <v>122686172.56</v>
      </c>
      <c r="F67" s="78">
        <v>29211228.43</v>
      </c>
      <c r="G67" s="78">
        <v>115719050.71</v>
      </c>
      <c r="H67" s="78">
        <v>29305142.11</v>
      </c>
      <c r="I67" s="78">
        <v>115719050.71</v>
      </c>
      <c r="J67" s="81">
        <v>0</v>
      </c>
      <c r="K67" s="42"/>
      <c r="L67" s="34"/>
      <c r="M67" s="31"/>
    </row>
    <row r="68" spans="1:13" ht="12.75">
      <c r="A68" s="74">
        <v>39</v>
      </c>
      <c r="B68" s="80" t="s">
        <v>42</v>
      </c>
      <c r="C68" s="78">
        <v>800000</v>
      </c>
      <c r="D68" s="81">
        <v>-500000</v>
      </c>
      <c r="E68" s="78">
        <f aca="true" t="shared" si="6" ref="E68:E74">C68+D68</f>
        <v>300000</v>
      </c>
      <c r="F68" s="81">
        <v>0</v>
      </c>
      <c r="G68" s="78">
        <v>285823.31</v>
      </c>
      <c r="H68" s="81">
        <v>0</v>
      </c>
      <c r="I68" s="78">
        <v>285823.31</v>
      </c>
      <c r="J68" s="81">
        <v>0</v>
      </c>
      <c r="K68" s="42"/>
      <c r="L68" s="34"/>
      <c r="M68" s="31"/>
    </row>
    <row r="69" spans="1:13" ht="12.75">
      <c r="A69" s="74">
        <v>40</v>
      </c>
      <c r="B69" s="80" t="s">
        <v>43</v>
      </c>
      <c r="C69" s="78">
        <v>100722345</v>
      </c>
      <c r="D69" s="78">
        <v>19051462.88</v>
      </c>
      <c r="E69" s="78">
        <f t="shared" si="6"/>
        <v>119773807.88</v>
      </c>
      <c r="F69" s="78">
        <v>5150534.2</v>
      </c>
      <c r="G69" s="78">
        <v>109298916.89</v>
      </c>
      <c r="H69" s="78">
        <v>22440175.73</v>
      </c>
      <c r="I69" s="78">
        <v>108220374.08</v>
      </c>
      <c r="J69" s="78">
        <v>1078542.81</v>
      </c>
      <c r="K69" s="42"/>
      <c r="L69" s="34"/>
      <c r="M69" s="31"/>
    </row>
    <row r="70" spans="1:13" ht="12.75">
      <c r="A70" s="74">
        <v>41</v>
      </c>
      <c r="B70" s="75" t="s">
        <v>44</v>
      </c>
      <c r="C70" s="76">
        <f>C71+C72</f>
        <v>25739150</v>
      </c>
      <c r="D70" s="76">
        <f>D71+D72</f>
        <v>17537095.19</v>
      </c>
      <c r="E70" s="76">
        <f>C70+D70</f>
        <v>43276245.19</v>
      </c>
      <c r="F70" s="76">
        <f>F71+F72</f>
        <v>-1976921.28</v>
      </c>
      <c r="G70" s="76">
        <f>G71+G72</f>
        <v>21302234.91</v>
      </c>
      <c r="H70" s="76">
        <f>H71+H72</f>
        <v>9116660.67</v>
      </c>
      <c r="I70" s="76">
        <f>I71+I72</f>
        <v>20874868.03</v>
      </c>
      <c r="J70" s="76">
        <f>J71+J72</f>
        <v>427366.88</v>
      </c>
      <c r="K70" s="43"/>
      <c r="L70" s="34"/>
      <c r="M70" s="31"/>
    </row>
    <row r="71" spans="1:13" ht="12.75">
      <c r="A71" s="74">
        <v>42</v>
      </c>
      <c r="B71" s="80" t="s">
        <v>38</v>
      </c>
      <c r="C71" s="78">
        <v>19247150</v>
      </c>
      <c r="D71" s="78">
        <v>19377095.19</v>
      </c>
      <c r="E71" s="78">
        <f t="shared" si="6"/>
        <v>38624245.19</v>
      </c>
      <c r="F71" s="78">
        <v>-2591921.06</v>
      </c>
      <c r="G71" s="78">
        <v>16764979.42</v>
      </c>
      <c r="H71" s="78">
        <v>8501660.89</v>
      </c>
      <c r="I71" s="78">
        <v>16337612.54</v>
      </c>
      <c r="J71" s="78">
        <v>427366.88</v>
      </c>
      <c r="K71" s="42"/>
      <c r="L71" s="34"/>
      <c r="M71" s="31"/>
    </row>
    <row r="72" spans="1:13" ht="12.75">
      <c r="A72" s="74">
        <v>43</v>
      </c>
      <c r="B72" s="80" t="s">
        <v>45</v>
      </c>
      <c r="C72" s="78">
        <v>6492000</v>
      </c>
      <c r="D72" s="81">
        <v>-1840000</v>
      </c>
      <c r="E72" s="78">
        <f t="shared" si="6"/>
        <v>4652000</v>
      </c>
      <c r="F72" s="78">
        <v>614999.78</v>
      </c>
      <c r="G72" s="78">
        <v>4537255.49</v>
      </c>
      <c r="H72" s="78">
        <v>614999.78</v>
      </c>
      <c r="I72" s="78">
        <v>4537255.49</v>
      </c>
      <c r="J72" s="81">
        <v>0</v>
      </c>
      <c r="K72" s="42"/>
      <c r="L72" s="34"/>
      <c r="M72" s="31"/>
    </row>
    <row r="73" spans="1:13" ht="12.75">
      <c r="A73" s="74">
        <v>44</v>
      </c>
      <c r="B73" s="75" t="s">
        <v>46</v>
      </c>
      <c r="C73" s="81">
        <v>200000</v>
      </c>
      <c r="D73" s="81">
        <v>-190000</v>
      </c>
      <c r="E73" s="78">
        <f t="shared" si="6"/>
        <v>10000</v>
      </c>
      <c r="F73" s="82">
        <v>0</v>
      </c>
      <c r="G73" s="82">
        <v>0</v>
      </c>
      <c r="H73" s="82">
        <v>0</v>
      </c>
      <c r="I73" s="82">
        <v>0</v>
      </c>
      <c r="J73" s="82">
        <v>0</v>
      </c>
      <c r="K73" s="32"/>
      <c r="L73" s="32"/>
      <c r="M73" s="31"/>
    </row>
    <row r="74" spans="1:13" ht="12.75">
      <c r="A74" s="74">
        <v>45</v>
      </c>
      <c r="B74" s="75" t="s">
        <v>47</v>
      </c>
      <c r="C74" s="76">
        <v>16383330</v>
      </c>
      <c r="D74" s="81">
        <v>0</v>
      </c>
      <c r="E74" s="76">
        <f t="shared" si="6"/>
        <v>16383330</v>
      </c>
      <c r="F74" s="82">
        <v>0</v>
      </c>
      <c r="G74" s="82">
        <v>0</v>
      </c>
      <c r="H74" s="82">
        <v>0</v>
      </c>
      <c r="I74" s="82">
        <v>0</v>
      </c>
      <c r="J74" s="82">
        <v>0</v>
      </c>
      <c r="K74" s="32"/>
      <c r="L74" s="32"/>
      <c r="M74" s="31"/>
    </row>
    <row r="75" spans="1:13" ht="12.75">
      <c r="A75" s="74">
        <v>46</v>
      </c>
      <c r="B75" s="75" t="s">
        <v>48</v>
      </c>
      <c r="C75" s="76">
        <f aca="true" t="shared" si="7" ref="C75:I75">C76</f>
        <v>10742556</v>
      </c>
      <c r="D75" s="76">
        <f t="shared" si="7"/>
        <v>2802800</v>
      </c>
      <c r="E75" s="76">
        <f t="shared" si="7"/>
        <v>13545356</v>
      </c>
      <c r="F75" s="76">
        <f t="shared" si="7"/>
        <v>3246075.35</v>
      </c>
      <c r="G75" s="76">
        <f t="shared" si="7"/>
        <v>13474053.64</v>
      </c>
      <c r="H75" s="76">
        <f t="shared" si="7"/>
        <v>3252966.37</v>
      </c>
      <c r="I75" s="76">
        <f t="shared" si="7"/>
        <v>13474053.64</v>
      </c>
      <c r="J75" s="82">
        <v>0</v>
      </c>
      <c r="K75" s="43"/>
      <c r="L75" s="34"/>
      <c r="M75" s="31"/>
    </row>
    <row r="76" spans="1:13" ht="12.75">
      <c r="A76" s="74">
        <v>47</v>
      </c>
      <c r="B76" s="75" t="s">
        <v>40</v>
      </c>
      <c r="C76" s="76">
        <f aca="true" t="shared" si="8" ref="C76:I76">C77+C78</f>
        <v>10742556</v>
      </c>
      <c r="D76" s="76">
        <f t="shared" si="8"/>
        <v>2802800</v>
      </c>
      <c r="E76" s="76">
        <f t="shared" si="8"/>
        <v>13545356</v>
      </c>
      <c r="F76" s="76">
        <f t="shared" si="8"/>
        <v>3246075.35</v>
      </c>
      <c r="G76" s="76">
        <f t="shared" si="8"/>
        <v>13474053.64</v>
      </c>
      <c r="H76" s="76">
        <f t="shared" si="8"/>
        <v>3252966.37</v>
      </c>
      <c r="I76" s="76">
        <f t="shared" si="8"/>
        <v>13474053.64</v>
      </c>
      <c r="J76" s="82">
        <v>0</v>
      </c>
      <c r="K76" s="43"/>
      <c r="L76" s="34"/>
      <c r="M76" s="31"/>
    </row>
    <row r="77" spans="1:13" ht="12.75">
      <c r="A77" s="74">
        <v>48</v>
      </c>
      <c r="B77" s="80" t="s">
        <v>41</v>
      </c>
      <c r="C77" s="78">
        <v>10742556</v>
      </c>
      <c r="D77" s="81">
        <v>687800</v>
      </c>
      <c r="E77" s="78">
        <f>C77+D77</f>
        <v>11430356</v>
      </c>
      <c r="F77" s="78">
        <v>1070010.44</v>
      </c>
      <c r="G77" s="78">
        <v>11297988.73</v>
      </c>
      <c r="H77" s="78">
        <v>1076901.46</v>
      </c>
      <c r="I77" s="78">
        <v>11297988.73</v>
      </c>
      <c r="J77" s="81">
        <v>0</v>
      </c>
      <c r="K77" s="42"/>
      <c r="L77" s="34"/>
      <c r="M77" s="31"/>
    </row>
    <row r="78" spans="1:13" ht="12.75">
      <c r="A78" s="74">
        <v>49</v>
      </c>
      <c r="B78" s="80" t="s">
        <v>43</v>
      </c>
      <c r="C78" s="78">
        <v>0</v>
      </c>
      <c r="D78" s="81">
        <v>2115000</v>
      </c>
      <c r="E78" s="78">
        <f>C78+D78</f>
        <v>2115000</v>
      </c>
      <c r="F78" s="78">
        <v>2176064.91</v>
      </c>
      <c r="G78" s="78">
        <v>2176064.91</v>
      </c>
      <c r="H78" s="78">
        <v>2176064.91</v>
      </c>
      <c r="I78" s="78">
        <v>2176064.91</v>
      </c>
      <c r="J78" s="81">
        <v>0</v>
      </c>
      <c r="K78" s="42"/>
      <c r="L78" s="34"/>
      <c r="M78" s="31"/>
    </row>
    <row r="79" spans="1:13" ht="25.5">
      <c r="A79" s="74">
        <v>50</v>
      </c>
      <c r="B79" s="75" t="s">
        <v>49</v>
      </c>
      <c r="C79" s="82">
        <f aca="true" t="shared" si="9" ref="C79:J79">C65+C75</f>
        <v>273839981</v>
      </c>
      <c r="D79" s="82">
        <f t="shared" si="9"/>
        <v>42134930.629999995</v>
      </c>
      <c r="E79" s="82">
        <f t="shared" si="9"/>
        <v>315974911.63</v>
      </c>
      <c r="F79" s="82">
        <f t="shared" si="9"/>
        <v>35630916.7</v>
      </c>
      <c r="G79" s="82">
        <f t="shared" si="9"/>
        <v>260080079.45999998</v>
      </c>
      <c r="H79" s="82">
        <f t="shared" si="9"/>
        <v>64114944.88</v>
      </c>
      <c r="I79" s="82">
        <f t="shared" si="9"/>
        <v>258574169.76999998</v>
      </c>
      <c r="J79" s="82">
        <f t="shared" si="9"/>
        <v>1505909.69</v>
      </c>
      <c r="K79" s="43"/>
      <c r="L79" s="34"/>
      <c r="M79" s="31"/>
    </row>
    <row r="80" spans="1:13" ht="25.5">
      <c r="A80" s="74">
        <v>51</v>
      </c>
      <c r="B80" s="75" t="s">
        <v>50</v>
      </c>
      <c r="C80" s="82">
        <v>0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82">
        <v>0</v>
      </c>
      <c r="J80" s="82"/>
      <c r="K80" s="32"/>
      <c r="L80" s="32"/>
      <c r="M80" s="32"/>
    </row>
    <row r="81" spans="1:13" ht="12.75">
      <c r="A81" s="74">
        <v>52</v>
      </c>
      <c r="B81" s="80" t="s">
        <v>51</v>
      </c>
      <c r="C81" s="81">
        <v>0</v>
      </c>
      <c r="D81" s="81">
        <v>0</v>
      </c>
      <c r="E81" s="81">
        <v>0</v>
      </c>
      <c r="F81" s="81">
        <v>0</v>
      </c>
      <c r="G81" s="81">
        <v>0</v>
      </c>
      <c r="H81" s="81">
        <v>0</v>
      </c>
      <c r="I81" s="81">
        <v>0</v>
      </c>
      <c r="J81" s="81"/>
      <c r="K81" s="30"/>
      <c r="L81" s="30"/>
      <c r="M81" s="30"/>
    </row>
    <row r="82" spans="1:13" ht="12.75">
      <c r="A82" s="74">
        <v>53</v>
      </c>
      <c r="B82" s="80" t="s">
        <v>52</v>
      </c>
      <c r="C82" s="81">
        <v>0</v>
      </c>
      <c r="D82" s="81">
        <v>0</v>
      </c>
      <c r="E82" s="81">
        <v>0</v>
      </c>
      <c r="F82" s="81">
        <v>0</v>
      </c>
      <c r="G82" s="81">
        <v>0</v>
      </c>
      <c r="H82" s="81">
        <v>0</v>
      </c>
      <c r="I82" s="81">
        <v>0</v>
      </c>
      <c r="J82" s="81"/>
      <c r="K82" s="30"/>
      <c r="L82" s="30"/>
      <c r="M82" s="30"/>
    </row>
    <row r="83" spans="1:13" ht="12.75">
      <c r="A83" s="74">
        <v>54</v>
      </c>
      <c r="B83" s="80" t="s">
        <v>53</v>
      </c>
      <c r="C83" s="81">
        <v>0</v>
      </c>
      <c r="D83" s="81">
        <v>0</v>
      </c>
      <c r="E83" s="81">
        <v>0</v>
      </c>
      <c r="F83" s="81">
        <v>0</v>
      </c>
      <c r="G83" s="81">
        <v>0</v>
      </c>
      <c r="H83" s="81">
        <v>0</v>
      </c>
      <c r="I83" s="81">
        <v>0</v>
      </c>
      <c r="J83" s="81"/>
      <c r="K83" s="30"/>
      <c r="L83" s="30"/>
      <c r="M83" s="30"/>
    </row>
    <row r="84" spans="1:13" ht="12.75">
      <c r="A84" s="74">
        <v>55</v>
      </c>
      <c r="B84" s="80" t="s">
        <v>54</v>
      </c>
      <c r="C84" s="81">
        <v>0</v>
      </c>
      <c r="D84" s="81">
        <v>0</v>
      </c>
      <c r="E84" s="81">
        <v>0</v>
      </c>
      <c r="F84" s="81">
        <v>0</v>
      </c>
      <c r="G84" s="81">
        <v>0</v>
      </c>
      <c r="H84" s="81">
        <v>0</v>
      </c>
      <c r="I84" s="81">
        <v>0</v>
      </c>
      <c r="J84" s="81"/>
      <c r="K84" s="30"/>
      <c r="L84" s="30"/>
      <c r="M84" s="30"/>
    </row>
    <row r="85" spans="1:13" ht="12.75">
      <c r="A85" s="74">
        <v>56</v>
      </c>
      <c r="B85" s="80" t="s">
        <v>55</v>
      </c>
      <c r="C85" s="81">
        <v>0</v>
      </c>
      <c r="D85" s="81">
        <v>0</v>
      </c>
      <c r="E85" s="81">
        <v>0</v>
      </c>
      <c r="F85" s="81">
        <v>0</v>
      </c>
      <c r="G85" s="81">
        <v>0</v>
      </c>
      <c r="H85" s="81">
        <v>0</v>
      </c>
      <c r="I85" s="81">
        <v>0</v>
      </c>
      <c r="J85" s="81"/>
      <c r="K85" s="30"/>
      <c r="L85" s="30"/>
      <c r="M85" s="30"/>
    </row>
    <row r="86" spans="1:13" ht="12.75">
      <c r="A86" s="74">
        <v>57</v>
      </c>
      <c r="B86" s="80" t="s">
        <v>56</v>
      </c>
      <c r="C86" s="81">
        <v>0</v>
      </c>
      <c r="D86" s="81">
        <v>0</v>
      </c>
      <c r="E86" s="81">
        <v>0</v>
      </c>
      <c r="F86" s="81">
        <v>0</v>
      </c>
      <c r="G86" s="81">
        <v>0</v>
      </c>
      <c r="H86" s="81">
        <v>0</v>
      </c>
      <c r="I86" s="81">
        <v>0</v>
      </c>
      <c r="J86" s="81"/>
      <c r="K86" s="30"/>
      <c r="L86" s="30"/>
      <c r="M86" s="30"/>
    </row>
    <row r="87" spans="1:13" ht="25.5">
      <c r="A87" s="74">
        <v>58</v>
      </c>
      <c r="B87" s="75" t="s">
        <v>57</v>
      </c>
      <c r="C87" s="82"/>
      <c r="D87" s="82">
        <f aca="true" t="shared" si="10" ref="D87:J87">D79+D80</f>
        <v>42134930.629999995</v>
      </c>
      <c r="E87" s="82">
        <f t="shared" si="10"/>
        <v>315974911.63</v>
      </c>
      <c r="F87" s="82">
        <f t="shared" si="10"/>
        <v>35630916.7</v>
      </c>
      <c r="G87" s="82">
        <f t="shared" si="10"/>
        <v>260080079.45999998</v>
      </c>
      <c r="H87" s="82">
        <f t="shared" si="10"/>
        <v>64114944.88</v>
      </c>
      <c r="I87" s="82">
        <f t="shared" si="10"/>
        <v>258574169.76999998</v>
      </c>
      <c r="J87" s="82">
        <f t="shared" si="10"/>
        <v>1505909.69</v>
      </c>
      <c r="K87" s="43"/>
      <c r="L87" s="34"/>
      <c r="M87" s="31"/>
    </row>
    <row r="88" spans="1:13" ht="12.75">
      <c r="A88" s="74">
        <v>59</v>
      </c>
      <c r="B88" s="75" t="s">
        <v>58</v>
      </c>
      <c r="C88" s="82"/>
      <c r="D88" s="82"/>
      <c r="E88" s="82"/>
      <c r="F88" s="82"/>
      <c r="G88" s="82"/>
      <c r="H88" s="82"/>
      <c r="I88" s="82">
        <f>G44-I87</f>
        <v>3058654.4499999583</v>
      </c>
      <c r="J88" s="82"/>
      <c r="K88" s="43"/>
      <c r="L88" s="34"/>
      <c r="M88" s="31"/>
    </row>
    <row r="89" spans="1:13" ht="12.75">
      <c r="A89" s="74">
        <v>60</v>
      </c>
      <c r="B89" s="75" t="s">
        <v>59</v>
      </c>
      <c r="C89" s="82">
        <v>0</v>
      </c>
      <c r="D89" s="82">
        <v>0</v>
      </c>
      <c r="E89" s="82">
        <v>0</v>
      </c>
      <c r="F89" s="82">
        <v>0</v>
      </c>
      <c r="G89" s="82">
        <v>0</v>
      </c>
      <c r="H89" s="82">
        <f>H87+H88</f>
        <v>64114944.88</v>
      </c>
      <c r="I89" s="82">
        <f>I87+I88</f>
        <v>261632824.21999994</v>
      </c>
      <c r="J89" s="82">
        <f>J87+J88</f>
        <v>1505909.69</v>
      </c>
      <c r="K89" s="43"/>
      <c r="L89" s="34"/>
      <c r="M89" s="31"/>
    </row>
    <row r="90" spans="1:12" ht="12.75">
      <c r="A90" s="73"/>
      <c r="B90" s="73"/>
      <c r="C90" s="78"/>
      <c r="D90" s="78"/>
      <c r="E90" s="78"/>
      <c r="F90" s="78"/>
      <c r="G90" s="78"/>
      <c r="H90" s="78"/>
      <c r="I90" s="78"/>
      <c r="J90" s="78"/>
      <c r="K90" s="29"/>
      <c r="L90" s="29"/>
    </row>
    <row r="91" spans="1:12" ht="12.75">
      <c r="A91" s="73"/>
      <c r="B91" s="73"/>
      <c r="C91" s="78"/>
      <c r="D91" s="78"/>
      <c r="E91" s="78"/>
      <c r="F91" s="78"/>
      <c r="G91" s="78"/>
      <c r="H91" s="78"/>
      <c r="I91" s="78"/>
      <c r="J91" s="78"/>
      <c r="K91" s="29"/>
      <c r="L91" s="29"/>
    </row>
    <row r="92" spans="1:12" ht="12.75">
      <c r="A92" s="73"/>
      <c r="B92" s="73"/>
      <c r="C92" s="78"/>
      <c r="D92" s="78"/>
      <c r="E92" s="78"/>
      <c r="F92" s="78"/>
      <c r="G92" s="78"/>
      <c r="H92" s="78"/>
      <c r="I92" s="78"/>
      <c r="J92" s="78"/>
      <c r="K92" s="29"/>
      <c r="L92" s="29"/>
    </row>
    <row r="93" spans="1:12" ht="12.75">
      <c r="A93" s="73"/>
      <c r="B93" s="73"/>
      <c r="C93" s="78"/>
      <c r="D93" s="78"/>
      <c r="E93" s="78"/>
      <c r="F93" s="78"/>
      <c r="G93" s="78"/>
      <c r="H93" s="78"/>
      <c r="I93" s="78"/>
      <c r="J93" s="78"/>
      <c r="K93" s="29"/>
      <c r="L93" s="29"/>
    </row>
    <row r="94" spans="1:12" ht="12.75">
      <c r="A94" s="73"/>
      <c r="B94" s="73"/>
      <c r="C94" s="78"/>
      <c r="D94" s="78"/>
      <c r="E94" s="78"/>
      <c r="F94" s="78"/>
      <c r="G94" s="78"/>
      <c r="H94" s="78"/>
      <c r="I94" s="78"/>
      <c r="J94" s="78"/>
      <c r="K94" s="29"/>
      <c r="L94" s="29"/>
    </row>
    <row r="95" spans="1:12" ht="12.75">
      <c r="A95" s="73"/>
      <c r="B95" s="73"/>
      <c r="C95" s="78"/>
      <c r="D95" s="78"/>
      <c r="E95" s="78"/>
      <c r="F95" s="78"/>
      <c r="G95" s="78"/>
      <c r="H95" s="78"/>
      <c r="I95" s="78"/>
      <c r="J95" s="78"/>
      <c r="K95" s="29"/>
      <c r="L95" s="29"/>
    </row>
    <row r="96" spans="1:12" ht="12.75">
      <c r="A96" s="73"/>
      <c r="B96" s="73"/>
      <c r="C96" s="78"/>
      <c r="D96" s="78"/>
      <c r="E96" s="78"/>
      <c r="F96" s="78"/>
      <c r="G96" s="78"/>
      <c r="H96" s="78"/>
      <c r="I96" s="78"/>
      <c r="J96" s="78"/>
      <c r="K96" s="29"/>
      <c r="L96" s="29"/>
    </row>
    <row r="97" spans="1:12" ht="12.75">
      <c r="A97" s="73"/>
      <c r="B97" s="73"/>
      <c r="C97" s="78"/>
      <c r="D97" s="78"/>
      <c r="E97" s="78"/>
      <c r="F97" s="78"/>
      <c r="G97" s="78"/>
      <c r="H97" s="78"/>
      <c r="I97" s="78"/>
      <c r="J97" s="78"/>
      <c r="K97" s="29"/>
      <c r="L97" s="29"/>
    </row>
    <row r="98" spans="1:12" ht="12.75">
      <c r="A98" s="73"/>
      <c r="B98" s="73"/>
      <c r="C98" s="78"/>
      <c r="D98" s="78"/>
      <c r="E98" s="78"/>
      <c r="F98" s="78"/>
      <c r="G98" s="78"/>
      <c r="H98" s="78"/>
      <c r="I98" s="78"/>
      <c r="J98" s="78"/>
      <c r="K98" s="29"/>
      <c r="L98" s="29"/>
    </row>
    <row r="99" spans="1:12" ht="12.75">
      <c r="A99" s="73"/>
      <c r="B99" s="73"/>
      <c r="C99" s="78"/>
      <c r="D99" s="78"/>
      <c r="E99" s="78"/>
      <c r="F99" s="78"/>
      <c r="G99" s="78"/>
      <c r="H99" s="78"/>
      <c r="I99" s="78"/>
      <c r="J99" s="78"/>
      <c r="K99" s="29"/>
      <c r="L99" s="29"/>
    </row>
    <row r="100" spans="1:10" ht="12.75">
      <c r="A100" s="73"/>
      <c r="B100" s="73"/>
      <c r="C100" s="73"/>
      <c r="D100" s="73"/>
      <c r="E100" s="73"/>
      <c r="F100" s="73"/>
      <c r="G100" s="73"/>
      <c r="H100" s="73"/>
      <c r="I100" s="73"/>
      <c r="J100" s="73"/>
    </row>
    <row r="101" spans="1:10" ht="12.75">
      <c r="A101" s="73"/>
      <c r="B101" s="73"/>
      <c r="C101" s="73"/>
      <c r="D101" s="73"/>
      <c r="E101" s="73"/>
      <c r="F101" s="73"/>
      <c r="G101" s="73"/>
      <c r="H101" s="73"/>
      <c r="I101" s="73"/>
      <c r="J101" s="73"/>
    </row>
    <row r="102" spans="1:10" ht="12.75">
      <c r="A102" s="73"/>
      <c r="B102" s="73"/>
      <c r="C102" s="73"/>
      <c r="D102" s="73"/>
      <c r="E102" s="73"/>
      <c r="F102" s="73"/>
      <c r="G102" s="73"/>
      <c r="H102" s="73"/>
      <c r="I102" s="73"/>
      <c r="J102" s="73"/>
    </row>
    <row r="103" spans="1:10" ht="12.75">
      <c r="A103" s="73"/>
      <c r="B103" s="73"/>
      <c r="C103" s="73"/>
      <c r="D103" s="73"/>
      <c r="E103" s="73"/>
      <c r="F103" s="73"/>
      <c r="G103" s="73"/>
      <c r="H103" s="73"/>
      <c r="I103" s="73"/>
      <c r="J103" s="73"/>
    </row>
    <row r="104" spans="1:10" ht="12.75">
      <c r="A104" s="73"/>
      <c r="B104" s="73"/>
      <c r="C104" s="73"/>
      <c r="D104" s="73"/>
      <c r="E104" s="73"/>
      <c r="F104" s="73"/>
      <c r="G104" s="73"/>
      <c r="H104" s="73"/>
      <c r="I104" s="73"/>
      <c r="J104" s="73"/>
    </row>
    <row r="105" spans="1:9" ht="12.75">
      <c r="A105" s="73"/>
      <c r="B105" s="87" t="s">
        <v>428</v>
      </c>
      <c r="C105" s="73"/>
      <c r="D105" s="73"/>
      <c r="E105" s="106" t="s">
        <v>298</v>
      </c>
      <c r="F105" s="106"/>
      <c r="G105" s="73"/>
      <c r="H105" s="73"/>
      <c r="I105" s="88" t="s">
        <v>430</v>
      </c>
    </row>
    <row r="106" spans="1:9" ht="12.75">
      <c r="A106" s="73"/>
      <c r="B106" s="87" t="s">
        <v>429</v>
      </c>
      <c r="C106" s="73"/>
      <c r="D106" s="73"/>
      <c r="E106" s="106" t="s">
        <v>431</v>
      </c>
      <c r="F106" s="106"/>
      <c r="G106" s="73"/>
      <c r="H106" s="73"/>
      <c r="I106" s="88" t="s">
        <v>375</v>
      </c>
    </row>
    <row r="107" spans="1:10" ht="12.75">
      <c r="A107" s="73"/>
      <c r="B107" s="73"/>
      <c r="C107" s="73"/>
      <c r="D107" s="73"/>
      <c r="E107" s="73"/>
      <c r="F107" s="73"/>
      <c r="G107" s="73"/>
      <c r="H107" s="73"/>
      <c r="I107" s="73"/>
      <c r="J107" s="73"/>
    </row>
    <row r="108" spans="1:10" ht="12.75">
      <c r="A108" s="73"/>
      <c r="B108" s="73"/>
      <c r="C108" s="73"/>
      <c r="D108" s="73"/>
      <c r="E108" s="73"/>
      <c r="F108" s="73"/>
      <c r="G108" s="73"/>
      <c r="H108" s="73"/>
      <c r="I108" s="73"/>
      <c r="J108" s="73"/>
    </row>
  </sheetData>
  <sheetProtection password="CADC" sheet="1"/>
  <mergeCells count="10">
    <mergeCell ref="A5:K5"/>
    <mergeCell ref="A1:K1"/>
    <mergeCell ref="A2:K2"/>
    <mergeCell ref="A3:K3"/>
    <mergeCell ref="E105:F105"/>
    <mergeCell ref="E106:F106"/>
    <mergeCell ref="F63:G63"/>
    <mergeCell ref="H63:I63"/>
    <mergeCell ref="E8:I8"/>
    <mergeCell ref="A7:K7"/>
  </mergeCells>
  <printOptions/>
  <pageMargins left="0" right="0" top="0.3937007874015748" bottom="0.3937007874015748" header="0.31496062992125984" footer="0.31496062992125984"/>
  <pageSetup horizontalDpi="600" verticalDpi="600" orientation="landscape" paperSize="9" scale="69" r:id="rId2"/>
  <rowBreaks count="1" manualBreakCount="1">
    <brk id="6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434"/>
  <sheetViews>
    <sheetView zoomScalePageLayoutView="0" workbookViewId="0" topLeftCell="A1">
      <selection activeCell="C112" sqref="C112"/>
    </sheetView>
  </sheetViews>
  <sheetFormatPr defaultColWidth="6.8515625" defaultRowHeight="12.75" customHeight="1"/>
  <cols>
    <col min="1" max="1" width="6.57421875" style="1" bestFit="1" customWidth="1"/>
    <col min="2" max="2" width="8.7109375" style="1" customWidth="1"/>
    <col min="3" max="3" width="28.7109375" style="1" bestFit="1" customWidth="1"/>
    <col min="4" max="4" width="14.140625" style="1" bestFit="1" customWidth="1"/>
    <col min="5" max="5" width="15.57421875" style="1" bestFit="1" customWidth="1"/>
    <col min="6" max="6" width="13.28125" style="1" bestFit="1" customWidth="1"/>
    <col min="7" max="7" width="14.140625" style="1" bestFit="1" customWidth="1"/>
    <col min="8" max="8" width="13.28125" style="1" bestFit="1" customWidth="1"/>
    <col min="9" max="9" width="14.140625" style="1" bestFit="1" customWidth="1"/>
    <col min="10" max="10" width="12.28125" style="1" bestFit="1" customWidth="1"/>
    <col min="11" max="11" width="9.421875" style="1" bestFit="1" customWidth="1"/>
    <col min="12" max="12" width="7.00390625" style="1" bestFit="1" customWidth="1"/>
    <col min="13" max="13" width="13.28125" style="1" bestFit="1" customWidth="1"/>
    <col min="14" max="16384" width="6.8515625" style="1" customWidth="1"/>
  </cols>
  <sheetData>
    <row r="1" spans="1:13" ht="14.2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4.25" customHeight="1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4.25" customHeight="1">
      <c r="A3" s="114" t="s">
        <v>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ht="2.25" customHeight="1">
      <c r="A4" s="115" t="s">
        <v>488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3" ht="9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</row>
    <row r="6" spans="1:13" ht="16.5" customHeigh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</row>
    <row r="7" ht="7.5" customHeight="1"/>
    <row r="8" spans="1:13" ht="12" customHeight="1">
      <c r="A8" s="116" t="s">
        <v>456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</row>
    <row r="9" ht="2.25" customHeight="1"/>
    <row r="10" spans="1:13" ht="12" customHeight="1">
      <c r="A10" s="35"/>
      <c r="B10" s="44" t="s">
        <v>489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ht="5.2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8.25" customHeight="1">
      <c r="A12" s="35"/>
      <c r="B12" s="35"/>
      <c r="C12" s="35"/>
      <c r="D12" s="35"/>
      <c r="E12" s="35"/>
      <c r="F12" s="35"/>
      <c r="G12" s="35"/>
      <c r="H12" s="35"/>
      <c r="I12" s="35"/>
      <c r="J12" s="111" t="s">
        <v>490</v>
      </c>
      <c r="K12" s="35"/>
      <c r="L12" s="35"/>
      <c r="M12" s="35"/>
    </row>
    <row r="13" spans="1:13" ht="8.25" customHeight="1">
      <c r="A13" s="35"/>
      <c r="B13" s="35"/>
      <c r="C13" s="35"/>
      <c r="D13" s="111" t="s">
        <v>60</v>
      </c>
      <c r="E13" s="111" t="s">
        <v>549</v>
      </c>
      <c r="F13" s="35"/>
      <c r="G13" s="35"/>
      <c r="H13" s="35"/>
      <c r="I13" s="35"/>
      <c r="J13" s="111"/>
      <c r="K13" s="35"/>
      <c r="L13" s="35"/>
      <c r="M13" s="111" t="s">
        <v>550</v>
      </c>
    </row>
    <row r="14" spans="1:13" ht="10.5" customHeight="1">
      <c r="A14" s="44" t="s">
        <v>5</v>
      </c>
      <c r="B14" s="44" t="s">
        <v>61</v>
      </c>
      <c r="C14" s="44" t="s">
        <v>62</v>
      </c>
      <c r="D14" s="111"/>
      <c r="E14" s="111"/>
      <c r="F14" s="111" t="s">
        <v>491</v>
      </c>
      <c r="G14" s="111" t="s">
        <v>492</v>
      </c>
      <c r="H14" s="111" t="s">
        <v>493</v>
      </c>
      <c r="I14" s="111" t="s">
        <v>494</v>
      </c>
      <c r="J14" s="111"/>
      <c r="K14" s="111" t="s">
        <v>551</v>
      </c>
      <c r="L14" s="111" t="s">
        <v>552</v>
      </c>
      <c r="M14" s="111"/>
    </row>
    <row r="15" spans="1:13" ht="6" customHeight="1">
      <c r="A15" s="35"/>
      <c r="B15" s="35"/>
      <c r="C15" s="35"/>
      <c r="D15" s="35"/>
      <c r="E15" s="111"/>
      <c r="F15" s="111"/>
      <c r="G15" s="111"/>
      <c r="H15" s="111"/>
      <c r="I15" s="111"/>
      <c r="J15" s="111"/>
      <c r="K15" s="111"/>
      <c r="L15" s="111"/>
      <c r="M15" s="111"/>
    </row>
    <row r="16" spans="1:13" ht="19.5" customHeight="1">
      <c r="A16" s="35"/>
      <c r="B16" s="35"/>
      <c r="C16" s="35"/>
      <c r="D16" s="35"/>
      <c r="E16" s="111"/>
      <c r="F16" s="111"/>
      <c r="G16" s="111"/>
      <c r="H16" s="111"/>
      <c r="I16" s="111"/>
      <c r="J16" s="111"/>
      <c r="K16" s="111"/>
      <c r="L16" s="111"/>
      <c r="M16" s="111"/>
    </row>
    <row r="17" spans="1:13" ht="1.5" customHeight="1">
      <c r="A17" s="35"/>
      <c r="B17" s="35"/>
      <c r="C17" s="35"/>
      <c r="D17" s="35"/>
      <c r="E17" s="35"/>
      <c r="F17" s="35"/>
      <c r="G17" s="35"/>
      <c r="H17" s="35"/>
      <c r="I17" s="35"/>
      <c r="J17" s="111"/>
      <c r="K17" s="35"/>
      <c r="L17" s="35"/>
      <c r="M17" s="35"/>
    </row>
    <row r="18" spans="1:13" ht="0.75" customHeight="1">
      <c r="A18" s="35"/>
      <c r="B18" s="35"/>
      <c r="C18" s="35"/>
      <c r="D18" s="35"/>
      <c r="E18" s="35"/>
      <c r="F18" s="35"/>
      <c r="G18" s="35"/>
      <c r="H18" s="35"/>
      <c r="I18" s="35"/>
      <c r="J18" s="111"/>
      <c r="K18" s="35"/>
      <c r="L18" s="35"/>
      <c r="M18" s="35"/>
    </row>
    <row r="19" spans="1:13" ht="11.25" customHeight="1">
      <c r="A19" s="89">
        <v>1</v>
      </c>
      <c r="B19" s="110" t="s">
        <v>63</v>
      </c>
      <c r="C19" s="110"/>
      <c r="D19" s="49">
        <v>263097425</v>
      </c>
      <c r="E19" s="90">
        <v>302429555.63</v>
      </c>
      <c r="F19" s="49">
        <v>32384841.35</v>
      </c>
      <c r="G19" s="49">
        <v>246606025.82</v>
      </c>
      <c r="H19" s="49">
        <v>60861978.51</v>
      </c>
      <c r="I19" s="49">
        <v>245100116.13</v>
      </c>
      <c r="J19" s="49">
        <v>1505909.69</v>
      </c>
      <c r="K19" s="49">
        <v>100</v>
      </c>
      <c r="L19" s="49">
        <v>81.54</v>
      </c>
      <c r="M19" s="49">
        <v>55823529.81</v>
      </c>
    </row>
    <row r="20" spans="1:13" ht="9.7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ht="12.75" customHeight="1" hidden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13" ht="0.7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ht="1.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ht="11.25" customHeight="1">
      <c r="A24" s="89">
        <v>2</v>
      </c>
      <c r="B24" s="91" t="s">
        <v>64</v>
      </c>
      <c r="C24" s="48" t="s">
        <v>65</v>
      </c>
      <c r="D24" s="49">
        <v>8739960</v>
      </c>
      <c r="E24" s="49">
        <v>8729960</v>
      </c>
      <c r="F24" s="49">
        <v>1522573.3</v>
      </c>
      <c r="G24" s="49">
        <v>7252348.62</v>
      </c>
      <c r="H24" s="49">
        <v>1580833.33</v>
      </c>
      <c r="I24" s="49">
        <v>7252348.62</v>
      </c>
      <c r="J24" s="49">
        <v>0</v>
      </c>
      <c r="K24" s="49">
        <v>2.95</v>
      </c>
      <c r="L24" s="49">
        <v>83.07000000000001</v>
      </c>
      <c r="M24" s="49">
        <v>1477611.3800000001</v>
      </c>
    </row>
    <row r="25" spans="1:13" ht="12.75" customHeight="1" hidden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3" ht="0.7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13" ht="1.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13" ht="11.25" customHeight="1">
      <c r="A28" s="92">
        <v>3</v>
      </c>
      <c r="B28" s="93" t="s">
        <v>66</v>
      </c>
      <c r="C28" s="50" t="s">
        <v>67</v>
      </c>
      <c r="D28" s="45">
        <v>8249960</v>
      </c>
      <c r="E28" s="45">
        <v>8239960</v>
      </c>
      <c r="F28" s="45">
        <v>1522298.3</v>
      </c>
      <c r="G28" s="45">
        <v>7241716.37</v>
      </c>
      <c r="H28" s="45">
        <v>1580558.33</v>
      </c>
      <c r="I28" s="45">
        <v>7241716.37</v>
      </c>
      <c r="J28" s="45">
        <v>0</v>
      </c>
      <c r="K28" s="45">
        <v>2.95</v>
      </c>
      <c r="L28" s="45">
        <v>87.89</v>
      </c>
      <c r="M28" s="45">
        <v>998243.63</v>
      </c>
    </row>
    <row r="29" spans="1:13" ht="12.75" customHeight="1" hidden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ht="0.7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ht="1.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1.25" customHeight="1">
      <c r="A32" s="92">
        <v>4</v>
      </c>
      <c r="B32" s="93" t="s">
        <v>68</v>
      </c>
      <c r="C32" s="50" t="s">
        <v>69</v>
      </c>
      <c r="D32" s="45">
        <v>400000</v>
      </c>
      <c r="E32" s="45">
        <v>400000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400000</v>
      </c>
    </row>
    <row r="33" spans="1:13" ht="12.75" customHeight="1" hidden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0.7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1.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ht="11.25" customHeight="1">
      <c r="A36" s="92">
        <v>5</v>
      </c>
      <c r="B36" s="93" t="s">
        <v>70</v>
      </c>
      <c r="C36" s="50" t="s">
        <v>71</v>
      </c>
      <c r="D36" s="45">
        <v>70000</v>
      </c>
      <c r="E36" s="45">
        <v>70000</v>
      </c>
      <c r="F36" s="45">
        <v>275</v>
      </c>
      <c r="G36" s="45">
        <v>3013.5</v>
      </c>
      <c r="H36" s="45">
        <v>275</v>
      </c>
      <c r="I36" s="45">
        <v>3013.5</v>
      </c>
      <c r="J36" s="45">
        <v>0</v>
      </c>
      <c r="K36" s="45">
        <v>0</v>
      </c>
      <c r="L36" s="45">
        <v>4.3100000000000005</v>
      </c>
      <c r="M36" s="45">
        <v>66986.5</v>
      </c>
    </row>
    <row r="37" spans="1:13" ht="12.75" customHeight="1" hidden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ht="0.7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 ht="1.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11.25" customHeight="1">
      <c r="A40" s="92">
        <v>6</v>
      </c>
      <c r="B40" s="93" t="s">
        <v>72</v>
      </c>
      <c r="C40" s="50" t="s">
        <v>73</v>
      </c>
      <c r="D40" s="45">
        <v>20000</v>
      </c>
      <c r="E40" s="45">
        <v>20000</v>
      </c>
      <c r="F40" s="45">
        <v>0</v>
      </c>
      <c r="G40" s="45">
        <v>7618.75</v>
      </c>
      <c r="H40" s="45">
        <v>0</v>
      </c>
      <c r="I40" s="45">
        <v>7618.75</v>
      </c>
      <c r="J40" s="45">
        <v>0</v>
      </c>
      <c r="K40" s="45">
        <v>0</v>
      </c>
      <c r="L40" s="45">
        <v>38.09</v>
      </c>
      <c r="M40" s="45">
        <v>12381.25</v>
      </c>
    </row>
    <row r="41" spans="1:13" ht="12.75" customHeight="1" hidden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0.7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1.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1:13" ht="11.25" customHeight="1">
      <c r="A44" s="89">
        <v>7</v>
      </c>
      <c r="B44" s="91" t="s">
        <v>457</v>
      </c>
      <c r="C44" s="48" t="s">
        <v>458</v>
      </c>
      <c r="D44" s="49">
        <v>2000</v>
      </c>
      <c r="E44" s="49">
        <v>2000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2000</v>
      </c>
    </row>
    <row r="45" spans="1:13" ht="12.75" customHeight="1" hidden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1:13" ht="0.7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1:13" ht="1.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1:13" ht="11.25" customHeight="1">
      <c r="A48" s="92">
        <v>8</v>
      </c>
      <c r="B48" s="93" t="s">
        <v>459</v>
      </c>
      <c r="C48" s="50" t="s">
        <v>460</v>
      </c>
      <c r="D48" s="45">
        <v>2000</v>
      </c>
      <c r="E48" s="45">
        <v>2000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2000</v>
      </c>
    </row>
    <row r="49" spans="1:13" ht="12.75" customHeight="1" hidden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1:13" ht="0.7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3" ht="1.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1.25" customHeight="1">
      <c r="A52" s="89">
        <v>9</v>
      </c>
      <c r="B52" s="91" t="s">
        <v>74</v>
      </c>
      <c r="C52" s="48" t="s">
        <v>75</v>
      </c>
      <c r="D52" s="49">
        <v>57226718</v>
      </c>
      <c r="E52" s="49">
        <v>57007898</v>
      </c>
      <c r="F52" s="49">
        <v>8389630.3</v>
      </c>
      <c r="G52" s="49">
        <v>46340201.980000004</v>
      </c>
      <c r="H52" s="49">
        <v>9725426.02</v>
      </c>
      <c r="I52" s="49">
        <v>45806047.33</v>
      </c>
      <c r="J52" s="49">
        <v>534154.65</v>
      </c>
      <c r="K52" s="49">
        <v>18.91</v>
      </c>
      <c r="L52" s="49">
        <v>81.29</v>
      </c>
      <c r="M52" s="49">
        <v>10667696.02</v>
      </c>
    </row>
    <row r="53" spans="1:13" ht="12.75" customHeight="1" hidden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0.7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1:13" ht="1.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1:13" ht="11.25" customHeight="1">
      <c r="A56" s="92">
        <v>10</v>
      </c>
      <c r="B56" s="93" t="s">
        <v>76</v>
      </c>
      <c r="C56" s="50" t="s">
        <v>69</v>
      </c>
      <c r="D56" s="45">
        <v>47509358</v>
      </c>
      <c r="E56" s="45">
        <v>48612815.14</v>
      </c>
      <c r="F56" s="45">
        <v>8164729.98</v>
      </c>
      <c r="G56" s="45">
        <v>45657128.67</v>
      </c>
      <c r="H56" s="45">
        <v>9500525.700000001</v>
      </c>
      <c r="I56" s="45">
        <v>45122974.02</v>
      </c>
      <c r="J56" s="45">
        <v>534154.65</v>
      </c>
      <c r="K56" s="45">
        <v>18.63</v>
      </c>
      <c r="L56" s="45">
        <v>93.92</v>
      </c>
      <c r="M56" s="45">
        <v>2955686.47</v>
      </c>
    </row>
    <row r="57" spans="1:13" ht="12.75" customHeight="1" hidden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1:13" ht="0.75" customHeight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</row>
    <row r="59" spans="1:13" ht="1.5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</row>
    <row r="60" spans="1:13" ht="11.25" customHeight="1">
      <c r="A60" s="92">
        <v>11</v>
      </c>
      <c r="B60" s="93" t="s">
        <v>77</v>
      </c>
      <c r="C60" s="50" t="s">
        <v>78</v>
      </c>
      <c r="D60" s="45">
        <v>2140060</v>
      </c>
      <c r="E60" s="45">
        <v>952682.86</v>
      </c>
      <c r="F60" s="45">
        <v>224900.32</v>
      </c>
      <c r="G60" s="45">
        <v>683073.31</v>
      </c>
      <c r="H60" s="45">
        <v>224900.32</v>
      </c>
      <c r="I60" s="45">
        <v>683073.31</v>
      </c>
      <c r="J60" s="45">
        <v>0</v>
      </c>
      <c r="K60" s="45">
        <v>0.28</v>
      </c>
      <c r="L60" s="45">
        <v>71.7</v>
      </c>
      <c r="M60" s="45">
        <v>269609.55</v>
      </c>
    </row>
    <row r="61" spans="1:13" ht="12.75" customHeight="1" hidden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</row>
    <row r="62" spans="1:13" ht="0.7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</row>
    <row r="63" spans="1:13" ht="1.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</row>
    <row r="64" spans="1:13" ht="11.25" customHeight="1">
      <c r="A64" s="92">
        <v>12</v>
      </c>
      <c r="B64" s="93" t="s">
        <v>79</v>
      </c>
      <c r="C64" s="50" t="s">
        <v>80</v>
      </c>
      <c r="D64" s="45">
        <v>2100</v>
      </c>
      <c r="E64" s="45">
        <v>2100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2100</v>
      </c>
    </row>
    <row r="65" spans="1:13" ht="12.75" customHeight="1" hidden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</row>
    <row r="66" spans="1:13" ht="0.7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</row>
    <row r="67" spans="1:13" ht="1.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</row>
    <row r="68" spans="1:13" ht="11.25" customHeight="1">
      <c r="A68" s="92">
        <v>13</v>
      </c>
      <c r="B68" s="93" t="s">
        <v>81</v>
      </c>
      <c r="C68" s="50" t="s">
        <v>73</v>
      </c>
      <c r="D68" s="45">
        <v>20600</v>
      </c>
      <c r="E68" s="45">
        <v>15700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15700</v>
      </c>
    </row>
    <row r="69" spans="1:13" ht="12.75" customHeight="1" hidden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1:13" ht="0.7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1:13" ht="1.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1:13" ht="11.25" customHeight="1">
      <c r="A72" s="92">
        <v>14</v>
      </c>
      <c r="B72" s="93" t="s">
        <v>82</v>
      </c>
      <c r="C72" s="50" t="s">
        <v>83</v>
      </c>
      <c r="D72" s="45">
        <v>7554600</v>
      </c>
      <c r="E72" s="45">
        <v>7424600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7424600</v>
      </c>
    </row>
    <row r="73" spans="1:13" ht="12.75" customHeight="1" hidden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</row>
    <row r="74" spans="1:13" ht="0.7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1:13" ht="1.5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1:13" ht="11.25" customHeight="1">
      <c r="A76" s="89">
        <v>15</v>
      </c>
      <c r="B76" s="91" t="s">
        <v>85</v>
      </c>
      <c r="C76" s="48" t="s">
        <v>86</v>
      </c>
      <c r="D76" s="49">
        <v>276800</v>
      </c>
      <c r="E76" s="49">
        <v>336800</v>
      </c>
      <c r="F76" s="49">
        <v>12421.53</v>
      </c>
      <c r="G76" s="49">
        <v>306554.45</v>
      </c>
      <c r="H76" s="49">
        <v>23634.11</v>
      </c>
      <c r="I76" s="49">
        <v>299837.25</v>
      </c>
      <c r="J76" s="49">
        <v>6717.2</v>
      </c>
      <c r="K76" s="49">
        <v>0.13</v>
      </c>
      <c r="L76" s="49">
        <v>91.02</v>
      </c>
      <c r="M76" s="49">
        <v>30245.55</v>
      </c>
    </row>
    <row r="77" spans="1:13" ht="12.75" customHeight="1" hidden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ht="0.75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ht="1.5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ht="11.25" customHeight="1">
      <c r="A80" s="92">
        <v>16</v>
      </c>
      <c r="B80" s="93" t="s">
        <v>87</v>
      </c>
      <c r="C80" s="50" t="s">
        <v>88</v>
      </c>
      <c r="D80" s="45">
        <v>5000</v>
      </c>
      <c r="E80" s="45">
        <v>5000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5000</v>
      </c>
    </row>
    <row r="81" spans="1:13" ht="12.75" customHeight="1" hidden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ht="0.75" customHeight="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ht="1.5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ht="11.25" customHeight="1">
      <c r="A84" s="92">
        <v>17</v>
      </c>
      <c r="B84" s="93" t="s">
        <v>461</v>
      </c>
      <c r="C84" s="50" t="s">
        <v>462</v>
      </c>
      <c r="D84" s="45">
        <v>6000</v>
      </c>
      <c r="E84" s="45">
        <v>6000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6000</v>
      </c>
    </row>
    <row r="85" spans="1:13" ht="12.75" customHeight="1" hidden="1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ht="0.75" customHeight="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ht="1.5" customHeight="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ht="11.25" customHeight="1">
      <c r="A88" s="92">
        <v>18</v>
      </c>
      <c r="B88" s="93" t="s">
        <v>89</v>
      </c>
      <c r="C88" s="50" t="s">
        <v>90</v>
      </c>
      <c r="D88" s="45">
        <v>265800</v>
      </c>
      <c r="E88" s="45">
        <v>325800</v>
      </c>
      <c r="F88" s="45">
        <v>12421.53</v>
      </c>
      <c r="G88" s="45">
        <v>306554.45</v>
      </c>
      <c r="H88" s="45">
        <v>23634.11</v>
      </c>
      <c r="I88" s="45">
        <v>299837.25</v>
      </c>
      <c r="J88" s="45">
        <v>6717.2</v>
      </c>
      <c r="K88" s="45">
        <v>0.13</v>
      </c>
      <c r="L88" s="45">
        <v>94.09</v>
      </c>
      <c r="M88" s="45">
        <v>19245.55</v>
      </c>
    </row>
    <row r="89" spans="1:13" ht="12.75" customHeight="1" hidden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ht="0.75" customHeigh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ht="1.5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ht="11.25" customHeight="1">
      <c r="A92" s="89">
        <v>19</v>
      </c>
      <c r="B92" s="91" t="s">
        <v>91</v>
      </c>
      <c r="C92" s="48" t="s">
        <v>92</v>
      </c>
      <c r="D92" s="49">
        <v>2096990</v>
      </c>
      <c r="E92" s="49">
        <v>2890360</v>
      </c>
      <c r="F92" s="49">
        <v>79047.66</v>
      </c>
      <c r="G92" s="49">
        <v>1907368.51</v>
      </c>
      <c r="H92" s="49">
        <v>301972.01</v>
      </c>
      <c r="I92" s="49">
        <v>1808785.56</v>
      </c>
      <c r="J92" s="49">
        <v>98582.95</v>
      </c>
      <c r="K92" s="49">
        <v>0.78</v>
      </c>
      <c r="L92" s="49">
        <v>65.99</v>
      </c>
      <c r="M92" s="49">
        <v>982991.49</v>
      </c>
    </row>
    <row r="93" spans="1:13" ht="12.75" customHeight="1" hidden="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ht="0.75" customHeight="1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ht="1.5" customHeight="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ht="11.25" customHeight="1">
      <c r="A96" s="92">
        <v>20</v>
      </c>
      <c r="B96" s="93" t="s">
        <v>93</v>
      </c>
      <c r="C96" s="50" t="s">
        <v>94</v>
      </c>
      <c r="D96" s="45">
        <v>15900</v>
      </c>
      <c r="E96" s="45">
        <v>1900</v>
      </c>
      <c r="F96" s="45">
        <v>0</v>
      </c>
      <c r="G96" s="45">
        <v>1244.89</v>
      </c>
      <c r="H96" s="45">
        <v>0</v>
      </c>
      <c r="I96" s="45">
        <v>1244.89</v>
      </c>
      <c r="J96" s="45">
        <v>0</v>
      </c>
      <c r="K96" s="45">
        <v>0</v>
      </c>
      <c r="L96" s="45">
        <v>65.52</v>
      </c>
      <c r="M96" s="45">
        <v>655.11</v>
      </c>
    </row>
    <row r="97" spans="1:13" ht="12.75" customHeight="1" hidden="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ht="0.75" customHeight="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ht="1.5" customHeigh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ht="11.25" customHeight="1">
      <c r="A100" s="92">
        <v>21</v>
      </c>
      <c r="B100" s="93" t="s">
        <v>95</v>
      </c>
      <c r="C100" s="50" t="s">
        <v>96</v>
      </c>
      <c r="D100" s="45">
        <v>1000</v>
      </c>
      <c r="E100" s="45">
        <v>1000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1000</v>
      </c>
    </row>
    <row r="101" spans="1:13" ht="12.75" customHeight="1" hidden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ht="0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ht="1.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ht="11.25" customHeight="1">
      <c r="A104" s="92">
        <v>22</v>
      </c>
      <c r="B104" s="93" t="s">
        <v>97</v>
      </c>
      <c r="C104" s="50" t="s">
        <v>98</v>
      </c>
      <c r="D104" s="45">
        <v>832300</v>
      </c>
      <c r="E104" s="45">
        <v>1437300</v>
      </c>
      <c r="F104" s="45">
        <v>42112.48</v>
      </c>
      <c r="G104" s="45">
        <v>907897.49</v>
      </c>
      <c r="H104" s="45">
        <v>130926.68000000001</v>
      </c>
      <c r="I104" s="45">
        <v>897729.34</v>
      </c>
      <c r="J104" s="45">
        <v>10168.15</v>
      </c>
      <c r="K104" s="45">
        <v>0.37</v>
      </c>
      <c r="L104" s="45">
        <v>63.17</v>
      </c>
      <c r="M104" s="45">
        <v>529402.51</v>
      </c>
    </row>
    <row r="105" spans="1:13" ht="12.75" customHeight="1" hidden="1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ht="0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ht="1.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ht="11.25" customHeight="1">
      <c r="A108" s="92">
        <v>23</v>
      </c>
      <c r="B108" s="93" t="s">
        <v>99</v>
      </c>
      <c r="C108" s="50" t="s">
        <v>100</v>
      </c>
      <c r="D108" s="45">
        <v>1186590</v>
      </c>
      <c r="E108" s="45">
        <v>1388960</v>
      </c>
      <c r="F108" s="45">
        <v>32915.68</v>
      </c>
      <c r="G108" s="45">
        <v>955406.68</v>
      </c>
      <c r="H108" s="45">
        <v>167025.83000000002</v>
      </c>
      <c r="I108" s="45">
        <v>866991.88</v>
      </c>
      <c r="J108" s="45">
        <v>88414.8</v>
      </c>
      <c r="K108" s="45">
        <v>0.39</v>
      </c>
      <c r="L108" s="45">
        <v>68.79</v>
      </c>
      <c r="M108" s="45">
        <v>433553.32</v>
      </c>
    </row>
    <row r="109" spans="1:13" ht="12.75" customHeight="1" hidden="1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ht="0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ht="1.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ht="11.25" customHeight="1">
      <c r="A112" s="92">
        <v>24</v>
      </c>
      <c r="B112" s="93" t="s">
        <v>101</v>
      </c>
      <c r="C112" s="50" t="s">
        <v>102</v>
      </c>
      <c r="D112" s="45">
        <v>61200</v>
      </c>
      <c r="E112" s="45">
        <v>61200</v>
      </c>
      <c r="F112" s="45">
        <v>4019.5</v>
      </c>
      <c r="G112" s="45">
        <v>42819.450000000004</v>
      </c>
      <c r="H112" s="45">
        <v>4019.5</v>
      </c>
      <c r="I112" s="45">
        <v>42819.450000000004</v>
      </c>
      <c r="J112" s="45">
        <v>0</v>
      </c>
      <c r="K112" s="45">
        <v>0.02</v>
      </c>
      <c r="L112" s="45">
        <v>69.97</v>
      </c>
      <c r="M112" s="45">
        <v>18380.55</v>
      </c>
    </row>
    <row r="113" spans="1:13" ht="12.75" customHeight="1" hidden="1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ht="0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ht="1.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ht="11.25" customHeight="1">
      <c r="A116" s="89">
        <v>25</v>
      </c>
      <c r="B116" s="91" t="s">
        <v>103</v>
      </c>
      <c r="C116" s="48" t="s">
        <v>104</v>
      </c>
      <c r="D116" s="49">
        <v>11263600</v>
      </c>
      <c r="E116" s="49">
        <v>11263600</v>
      </c>
      <c r="F116" s="49">
        <v>1039341.04</v>
      </c>
      <c r="G116" s="49">
        <v>4618746.07</v>
      </c>
      <c r="H116" s="49">
        <v>1067504.47</v>
      </c>
      <c r="I116" s="49">
        <v>4614746.07</v>
      </c>
      <c r="J116" s="49">
        <v>4000</v>
      </c>
      <c r="K116" s="49">
        <v>1.8800000000000001</v>
      </c>
      <c r="L116" s="49">
        <v>41.01</v>
      </c>
      <c r="M116" s="49">
        <v>6644853.93</v>
      </c>
    </row>
    <row r="117" spans="1:13" ht="12.75" customHeight="1" hidden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ht="0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ht="1.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ht="11.25" customHeight="1">
      <c r="A120" s="92">
        <v>26</v>
      </c>
      <c r="B120" s="93" t="s">
        <v>463</v>
      </c>
      <c r="C120" s="50" t="s">
        <v>69</v>
      </c>
      <c r="D120" s="45">
        <v>1000</v>
      </c>
      <c r="E120" s="45">
        <v>1000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1000</v>
      </c>
    </row>
    <row r="121" spans="1:13" ht="12.75" customHeight="1" hidden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ht="0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ht="1.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ht="11.25" customHeight="1">
      <c r="A124" s="92">
        <v>27</v>
      </c>
      <c r="B124" s="93" t="s">
        <v>105</v>
      </c>
      <c r="C124" s="50" t="s">
        <v>106</v>
      </c>
      <c r="D124" s="45">
        <v>11262600</v>
      </c>
      <c r="E124" s="45">
        <v>11262600</v>
      </c>
      <c r="F124" s="45">
        <v>1039341.04</v>
      </c>
      <c r="G124" s="45">
        <v>4618746.07</v>
      </c>
      <c r="H124" s="45">
        <v>1067504.47</v>
      </c>
      <c r="I124" s="45">
        <v>4614746.07</v>
      </c>
      <c r="J124" s="45">
        <v>4000</v>
      </c>
      <c r="K124" s="45">
        <v>1.8800000000000001</v>
      </c>
      <c r="L124" s="45">
        <v>41.01</v>
      </c>
      <c r="M124" s="45">
        <v>6643853.93</v>
      </c>
    </row>
    <row r="125" spans="1:13" ht="12.75" customHeight="1" hidden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ht="0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ht="1.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ht="11.25" customHeight="1">
      <c r="A128" s="89">
        <v>28</v>
      </c>
      <c r="B128" s="91" t="s">
        <v>107</v>
      </c>
      <c r="C128" s="48" t="s">
        <v>108</v>
      </c>
      <c r="D128" s="49">
        <v>61906575</v>
      </c>
      <c r="E128" s="49">
        <v>73905903</v>
      </c>
      <c r="F128" s="49">
        <v>9745302.11</v>
      </c>
      <c r="G128" s="49">
        <v>71185940.52</v>
      </c>
      <c r="H128" s="49">
        <v>14378170.540000001</v>
      </c>
      <c r="I128" s="49">
        <v>70779386.88</v>
      </c>
      <c r="J128" s="49">
        <v>406553.64</v>
      </c>
      <c r="K128" s="49">
        <v>29.04</v>
      </c>
      <c r="L128" s="49">
        <v>96.32000000000001</v>
      </c>
      <c r="M128" s="49">
        <v>2719962.48</v>
      </c>
    </row>
    <row r="129" spans="1:13" ht="12.75" customHeight="1" hidden="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ht="0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ht="1.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ht="11.25" customHeight="1">
      <c r="A132" s="92">
        <v>29</v>
      </c>
      <c r="B132" s="93" t="s">
        <v>109</v>
      </c>
      <c r="C132" s="50" t="s">
        <v>110</v>
      </c>
      <c r="D132" s="45">
        <v>41329120</v>
      </c>
      <c r="E132" s="45">
        <v>47787840</v>
      </c>
      <c r="F132" s="45">
        <v>7455826.22</v>
      </c>
      <c r="G132" s="45">
        <v>47546271.26</v>
      </c>
      <c r="H132" s="45">
        <v>10042479.870000001</v>
      </c>
      <c r="I132" s="45">
        <v>47490651.26</v>
      </c>
      <c r="J132" s="45">
        <v>55620</v>
      </c>
      <c r="K132" s="45">
        <v>19.400000000000002</v>
      </c>
      <c r="L132" s="45">
        <v>99.49000000000001</v>
      </c>
      <c r="M132" s="45">
        <v>241568.74</v>
      </c>
    </row>
    <row r="133" spans="1:13" ht="12.75" customHeight="1" hidden="1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ht="0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ht="1.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ht="11.25" customHeight="1">
      <c r="A136" s="92">
        <v>30</v>
      </c>
      <c r="B136" s="93" t="s">
        <v>111</v>
      </c>
      <c r="C136" s="50" t="s">
        <v>112</v>
      </c>
      <c r="D136" s="45">
        <v>10000</v>
      </c>
      <c r="E136" s="45">
        <v>10000</v>
      </c>
      <c r="F136" s="45">
        <v>0</v>
      </c>
      <c r="G136" s="45">
        <v>391.8</v>
      </c>
      <c r="H136" s="45">
        <v>0</v>
      </c>
      <c r="I136" s="45">
        <v>391.8</v>
      </c>
      <c r="J136" s="45">
        <v>0</v>
      </c>
      <c r="K136" s="45">
        <v>0</v>
      </c>
      <c r="L136" s="45">
        <v>3.92</v>
      </c>
      <c r="M136" s="45">
        <v>9608.2</v>
      </c>
    </row>
    <row r="137" spans="1:13" ht="12.75" customHeight="1" hidden="1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ht="0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ht="1.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ht="11.25" customHeight="1">
      <c r="A140" s="92">
        <v>31</v>
      </c>
      <c r="B140" s="93" t="s">
        <v>113</v>
      </c>
      <c r="C140" s="50" t="s">
        <v>114</v>
      </c>
      <c r="D140" s="45">
        <v>4094280</v>
      </c>
      <c r="E140" s="45">
        <v>3192188</v>
      </c>
      <c r="F140" s="45">
        <v>-482777.72000000003</v>
      </c>
      <c r="G140" s="45">
        <v>2556815.91</v>
      </c>
      <c r="H140" s="45">
        <v>451192.85000000003</v>
      </c>
      <c r="I140" s="45">
        <v>2534537.82</v>
      </c>
      <c r="J140" s="45">
        <v>22278.09</v>
      </c>
      <c r="K140" s="45">
        <v>1.04</v>
      </c>
      <c r="L140" s="45">
        <v>80.10000000000001</v>
      </c>
      <c r="M140" s="45">
        <v>635372.09</v>
      </c>
    </row>
    <row r="141" spans="1:13" ht="12.75" customHeight="1" hidden="1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ht="0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ht="1.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ht="11.25" customHeight="1">
      <c r="A144" s="92">
        <v>32</v>
      </c>
      <c r="B144" s="93" t="s">
        <v>115</v>
      </c>
      <c r="C144" s="50" t="s">
        <v>116</v>
      </c>
      <c r="D144" s="45">
        <v>13259810</v>
      </c>
      <c r="E144" s="45">
        <v>18125010</v>
      </c>
      <c r="F144" s="45">
        <v>2101105.44</v>
      </c>
      <c r="G144" s="45">
        <v>16651248.13</v>
      </c>
      <c r="H144" s="45">
        <v>2938006.36</v>
      </c>
      <c r="I144" s="45">
        <v>16525512.200000001</v>
      </c>
      <c r="J144" s="45">
        <v>125735.93000000001</v>
      </c>
      <c r="K144" s="45">
        <v>6.79</v>
      </c>
      <c r="L144" s="45">
        <v>91.87</v>
      </c>
      <c r="M144" s="45">
        <v>1473761.87</v>
      </c>
    </row>
    <row r="145" spans="1:13" ht="12.75" customHeight="1" hidden="1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ht="0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ht="1.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ht="11.25" customHeight="1">
      <c r="A148" s="92">
        <v>33</v>
      </c>
      <c r="B148" s="93" t="s">
        <v>117</v>
      </c>
      <c r="C148" s="50" t="s">
        <v>118</v>
      </c>
      <c r="D148" s="45">
        <v>2660535</v>
      </c>
      <c r="E148" s="45">
        <v>4065535</v>
      </c>
      <c r="F148" s="45">
        <v>655398.17</v>
      </c>
      <c r="G148" s="45">
        <v>3948242.15</v>
      </c>
      <c r="H148" s="45">
        <v>777296.77</v>
      </c>
      <c r="I148" s="45">
        <v>3750880.23</v>
      </c>
      <c r="J148" s="45">
        <v>197361.92</v>
      </c>
      <c r="K148" s="45">
        <v>1.61</v>
      </c>
      <c r="L148" s="45">
        <v>97.11</v>
      </c>
      <c r="M148" s="45">
        <v>117292.85</v>
      </c>
    </row>
    <row r="149" spans="1:13" ht="12.75" customHeight="1" hidden="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ht="0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ht="1.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ht="11.25" customHeight="1">
      <c r="A152" s="92">
        <v>34</v>
      </c>
      <c r="B152" s="93" t="s">
        <v>119</v>
      </c>
      <c r="C152" s="50" t="s">
        <v>120</v>
      </c>
      <c r="D152" s="45">
        <v>123000</v>
      </c>
      <c r="E152" s="45">
        <v>126850</v>
      </c>
      <c r="F152" s="45">
        <v>10994</v>
      </c>
      <c r="G152" s="45">
        <v>112023.62</v>
      </c>
      <c r="H152" s="45">
        <v>54935.4</v>
      </c>
      <c r="I152" s="45">
        <v>106465.92</v>
      </c>
      <c r="J152" s="45">
        <v>5557.7</v>
      </c>
      <c r="K152" s="45">
        <v>0.05</v>
      </c>
      <c r="L152" s="45">
        <v>88.31</v>
      </c>
      <c r="M152" s="45">
        <v>14826.380000000001</v>
      </c>
    </row>
    <row r="153" spans="1:13" ht="12.75" customHeight="1" hidden="1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ht="0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ht="11.25" customHeight="1">
      <c r="A155" s="92">
        <v>35</v>
      </c>
      <c r="B155" s="93" t="s">
        <v>121</v>
      </c>
      <c r="C155" s="50" t="s">
        <v>122</v>
      </c>
      <c r="D155" s="45">
        <v>429830</v>
      </c>
      <c r="E155" s="45">
        <v>598480</v>
      </c>
      <c r="F155" s="45">
        <v>4756</v>
      </c>
      <c r="G155" s="45">
        <v>370947.65</v>
      </c>
      <c r="H155" s="45">
        <v>114259.29000000001</v>
      </c>
      <c r="I155" s="45">
        <v>370947.65</v>
      </c>
      <c r="J155" s="45">
        <v>0</v>
      </c>
      <c r="K155" s="45">
        <v>0.15</v>
      </c>
      <c r="L155" s="45">
        <v>61.980000000000004</v>
      </c>
      <c r="M155" s="45">
        <v>227532.35</v>
      </c>
    </row>
    <row r="156" spans="1:13" ht="12.75" customHeight="1" hidden="1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ht="0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ht="1.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ht="11.25" customHeight="1">
      <c r="A159" s="89">
        <v>36</v>
      </c>
      <c r="B159" s="91" t="s">
        <v>124</v>
      </c>
      <c r="C159" s="48" t="s">
        <v>125</v>
      </c>
      <c r="D159" s="49">
        <v>78228372</v>
      </c>
      <c r="E159" s="49">
        <v>92335643</v>
      </c>
      <c r="F159" s="49">
        <v>14211299.620000001</v>
      </c>
      <c r="G159" s="49">
        <v>87926583.87</v>
      </c>
      <c r="H159" s="49">
        <v>31193349.91</v>
      </c>
      <c r="I159" s="49">
        <v>87777513.87</v>
      </c>
      <c r="J159" s="49">
        <v>149070</v>
      </c>
      <c r="K159" s="49">
        <v>35.88</v>
      </c>
      <c r="L159" s="49">
        <v>95.22</v>
      </c>
      <c r="M159" s="49">
        <v>4409059.13</v>
      </c>
    </row>
    <row r="160" spans="1:13" ht="12.75" customHeight="1" hidden="1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ht="0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ht="1.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ht="11.25" customHeight="1">
      <c r="A163" s="92">
        <v>37</v>
      </c>
      <c r="B163" s="93" t="s">
        <v>126</v>
      </c>
      <c r="C163" s="50" t="s">
        <v>110</v>
      </c>
      <c r="D163" s="45">
        <v>9140643</v>
      </c>
      <c r="E163" s="45">
        <v>15080207</v>
      </c>
      <c r="F163" s="45">
        <v>2885222.31</v>
      </c>
      <c r="G163" s="45">
        <v>14462931.790000001</v>
      </c>
      <c r="H163" s="45">
        <v>7078753.140000001</v>
      </c>
      <c r="I163" s="45">
        <v>14313861.790000001</v>
      </c>
      <c r="J163" s="45">
        <v>149070</v>
      </c>
      <c r="K163" s="45">
        <v>5.9</v>
      </c>
      <c r="L163" s="45">
        <v>95.91</v>
      </c>
      <c r="M163" s="45">
        <v>617275.21</v>
      </c>
    </row>
    <row r="164" spans="1:13" ht="12.75" customHeight="1" hidden="1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ht="0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ht="1.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ht="11.25" customHeight="1">
      <c r="A167" s="92">
        <v>38</v>
      </c>
      <c r="B167" s="93" t="s">
        <v>127</v>
      </c>
      <c r="C167" s="50" t="s">
        <v>128</v>
      </c>
      <c r="D167" s="45">
        <v>10490200</v>
      </c>
      <c r="E167" s="45">
        <v>11578200</v>
      </c>
      <c r="F167" s="45">
        <v>-1148072.48</v>
      </c>
      <c r="G167" s="45">
        <v>10381397.93</v>
      </c>
      <c r="H167" s="45">
        <v>1571058.1400000001</v>
      </c>
      <c r="I167" s="45">
        <v>10381397.93</v>
      </c>
      <c r="J167" s="45">
        <v>0</v>
      </c>
      <c r="K167" s="45">
        <v>4.24</v>
      </c>
      <c r="L167" s="45">
        <v>89.66</v>
      </c>
      <c r="M167" s="45">
        <v>1196802.07</v>
      </c>
    </row>
    <row r="168" spans="1:13" ht="12.75" customHeight="1" hidden="1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ht="0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ht="1.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ht="11.25" customHeight="1">
      <c r="A171" s="92">
        <v>39</v>
      </c>
      <c r="B171" s="93" t="s">
        <v>129</v>
      </c>
      <c r="C171" s="50" t="s">
        <v>130</v>
      </c>
      <c r="D171" s="45">
        <v>42643929</v>
      </c>
      <c r="E171" s="45">
        <v>46262763.44</v>
      </c>
      <c r="F171" s="45">
        <v>8671660.43</v>
      </c>
      <c r="G171" s="45">
        <v>45394916.21</v>
      </c>
      <c r="H171" s="45">
        <v>16799982.44</v>
      </c>
      <c r="I171" s="45">
        <v>45394916.21</v>
      </c>
      <c r="J171" s="45">
        <v>0</v>
      </c>
      <c r="K171" s="45">
        <v>18.52</v>
      </c>
      <c r="L171" s="45">
        <v>98.12</v>
      </c>
      <c r="M171" s="45">
        <v>867847.23</v>
      </c>
    </row>
    <row r="172" spans="1:13" ht="12.75" customHeight="1" hidden="1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ht="0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ht="1.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ht="11.25" customHeight="1">
      <c r="A175" s="92">
        <v>40</v>
      </c>
      <c r="B175" s="93" t="s">
        <v>131</v>
      </c>
      <c r="C175" s="50" t="s">
        <v>132</v>
      </c>
      <c r="D175" s="45">
        <v>3013000</v>
      </c>
      <c r="E175" s="45">
        <v>1193000</v>
      </c>
      <c r="F175" s="45">
        <v>-977260.25</v>
      </c>
      <c r="G175" s="45">
        <v>1146320.81</v>
      </c>
      <c r="H175" s="45">
        <v>-874829.4500000001</v>
      </c>
      <c r="I175" s="45">
        <v>1146320.81</v>
      </c>
      <c r="J175" s="45">
        <v>0</v>
      </c>
      <c r="K175" s="45">
        <v>0.47000000000000003</v>
      </c>
      <c r="L175" s="45">
        <v>96.09</v>
      </c>
      <c r="M175" s="45">
        <v>46679.19</v>
      </c>
    </row>
    <row r="176" spans="1:13" ht="12.75" customHeight="1" hidden="1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ht="0.75" customHeight="1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ht="1.5" customHeight="1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ht="11.25" customHeight="1">
      <c r="A179" s="92">
        <v>41</v>
      </c>
      <c r="B179" s="93" t="s">
        <v>133</v>
      </c>
      <c r="C179" s="50" t="s">
        <v>134</v>
      </c>
      <c r="D179" s="45">
        <v>12868600</v>
      </c>
      <c r="E179" s="45">
        <v>18192472.56</v>
      </c>
      <c r="F179" s="45">
        <v>4779749.61</v>
      </c>
      <c r="G179" s="45">
        <v>16524517.13</v>
      </c>
      <c r="H179" s="45">
        <v>6618385.640000001</v>
      </c>
      <c r="I179" s="45">
        <v>16524517.13</v>
      </c>
      <c r="J179" s="45">
        <v>0</v>
      </c>
      <c r="K179" s="45">
        <v>6.74</v>
      </c>
      <c r="L179" s="45">
        <v>90.83</v>
      </c>
      <c r="M179" s="45">
        <v>1667955.43</v>
      </c>
    </row>
    <row r="180" spans="1:13" ht="12.75" customHeight="1" hidden="1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ht="0.75" customHeight="1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ht="1.5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ht="11.25" customHeight="1">
      <c r="A183" s="92">
        <v>42</v>
      </c>
      <c r="B183" s="93" t="s">
        <v>135</v>
      </c>
      <c r="C183" s="50" t="s">
        <v>136</v>
      </c>
      <c r="D183" s="45">
        <v>2000</v>
      </c>
      <c r="E183" s="45">
        <v>2000</v>
      </c>
      <c r="F183" s="45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5">
        <v>0</v>
      </c>
      <c r="M183" s="45">
        <v>2000</v>
      </c>
    </row>
    <row r="184" spans="1:13" ht="12.75" customHeight="1" hidden="1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ht="0.75" customHeight="1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ht="1.5" customHeight="1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ht="11.25" customHeight="1">
      <c r="A187" s="92">
        <v>43</v>
      </c>
      <c r="B187" s="93" t="s">
        <v>137</v>
      </c>
      <c r="C187" s="50" t="s">
        <v>138</v>
      </c>
      <c r="D187" s="45">
        <v>67000</v>
      </c>
      <c r="E187" s="45">
        <v>24000</v>
      </c>
      <c r="F187" s="45">
        <v>0</v>
      </c>
      <c r="G187" s="45">
        <v>16500</v>
      </c>
      <c r="H187" s="45">
        <v>0</v>
      </c>
      <c r="I187" s="45">
        <v>16500</v>
      </c>
      <c r="J187" s="45">
        <v>0</v>
      </c>
      <c r="K187" s="45">
        <v>0.01</v>
      </c>
      <c r="L187" s="45">
        <v>68.75</v>
      </c>
      <c r="M187" s="45">
        <v>7500</v>
      </c>
    </row>
    <row r="188" spans="1:13" ht="12.75" customHeight="1" hidden="1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ht="0.75" customHeight="1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ht="1.5" customHeight="1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ht="11.25" customHeight="1">
      <c r="A191" s="92">
        <v>44</v>
      </c>
      <c r="B191" s="93" t="s">
        <v>139</v>
      </c>
      <c r="C191" s="50" t="s">
        <v>140</v>
      </c>
      <c r="D191" s="45">
        <v>3000</v>
      </c>
      <c r="E191" s="45">
        <v>3000</v>
      </c>
      <c r="F191" s="45">
        <v>0</v>
      </c>
      <c r="G191" s="45">
        <v>0</v>
      </c>
      <c r="H191" s="45">
        <v>0</v>
      </c>
      <c r="I191" s="45">
        <v>0</v>
      </c>
      <c r="J191" s="45">
        <v>0</v>
      </c>
      <c r="K191" s="45">
        <v>0</v>
      </c>
      <c r="L191" s="45">
        <v>0</v>
      </c>
      <c r="M191" s="45">
        <v>3000</v>
      </c>
    </row>
    <row r="192" spans="1:13" ht="12.75" customHeight="1" hidden="1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ht="0.75" customHeight="1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ht="1.5" customHeight="1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ht="11.25" customHeight="1">
      <c r="A195" s="89">
        <v>45</v>
      </c>
      <c r="B195" s="91" t="s">
        <v>141</v>
      </c>
      <c r="C195" s="48" t="s">
        <v>142</v>
      </c>
      <c r="D195" s="49">
        <v>1141300</v>
      </c>
      <c r="E195" s="49">
        <v>1042300</v>
      </c>
      <c r="F195" s="49">
        <v>103882.22</v>
      </c>
      <c r="G195" s="49">
        <v>910654.38</v>
      </c>
      <c r="H195" s="49">
        <v>258609.43</v>
      </c>
      <c r="I195" s="49">
        <v>774996.46</v>
      </c>
      <c r="J195" s="49">
        <v>135657.92</v>
      </c>
      <c r="K195" s="49">
        <v>0.37</v>
      </c>
      <c r="L195" s="49">
        <v>87.37</v>
      </c>
      <c r="M195" s="49">
        <v>131645.62</v>
      </c>
    </row>
    <row r="196" spans="1:13" ht="12.75" customHeight="1" hidden="1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ht="0.75" customHeight="1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ht="1.5" customHeight="1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ht="11.25" customHeight="1">
      <c r="A199" s="92">
        <v>46</v>
      </c>
      <c r="B199" s="93" t="s">
        <v>143</v>
      </c>
      <c r="C199" s="50" t="s">
        <v>144</v>
      </c>
      <c r="D199" s="45">
        <v>138000</v>
      </c>
      <c r="E199" s="45">
        <v>113000</v>
      </c>
      <c r="F199" s="45">
        <v>-11.4</v>
      </c>
      <c r="G199" s="45">
        <v>79683.92</v>
      </c>
      <c r="H199" s="45">
        <v>3175</v>
      </c>
      <c r="I199" s="45">
        <v>79683.92</v>
      </c>
      <c r="J199" s="45">
        <v>0</v>
      </c>
      <c r="K199" s="45">
        <v>0.03</v>
      </c>
      <c r="L199" s="45">
        <v>70.52</v>
      </c>
      <c r="M199" s="45">
        <v>33316.08</v>
      </c>
    </row>
    <row r="200" spans="1:13" ht="12.75" customHeight="1" hidden="1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ht="0.75" customHeight="1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ht="1.5" customHeight="1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ht="11.25" customHeight="1">
      <c r="A203" s="92">
        <v>47</v>
      </c>
      <c r="B203" s="93" t="s">
        <v>145</v>
      </c>
      <c r="C203" s="50" t="s">
        <v>146</v>
      </c>
      <c r="D203" s="45">
        <v>1003300</v>
      </c>
      <c r="E203" s="45">
        <v>929300</v>
      </c>
      <c r="F203" s="45">
        <v>103893.62</v>
      </c>
      <c r="G203" s="45">
        <v>830970.46</v>
      </c>
      <c r="H203" s="45">
        <v>255434.43</v>
      </c>
      <c r="I203" s="45">
        <v>695312.54</v>
      </c>
      <c r="J203" s="45">
        <v>135657.92</v>
      </c>
      <c r="K203" s="45">
        <v>0.34</v>
      </c>
      <c r="L203" s="45">
        <v>89.42</v>
      </c>
      <c r="M203" s="45">
        <v>98329.54000000001</v>
      </c>
    </row>
    <row r="204" spans="1:13" ht="12.75" customHeight="1" hidden="1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ht="0.75" customHeight="1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ht="1.5" customHeight="1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ht="11.25" customHeight="1">
      <c r="A207" s="89">
        <v>48</v>
      </c>
      <c r="B207" s="91" t="s">
        <v>147</v>
      </c>
      <c r="C207" s="48" t="s">
        <v>148</v>
      </c>
      <c r="D207" s="49">
        <v>11182090</v>
      </c>
      <c r="E207" s="49">
        <v>19135087.19</v>
      </c>
      <c r="F207" s="49">
        <v>-1314942.11</v>
      </c>
      <c r="G207" s="49">
        <v>15672447.66</v>
      </c>
      <c r="H207" s="49">
        <v>1029737.4400000001</v>
      </c>
      <c r="I207" s="49">
        <v>15546807.66</v>
      </c>
      <c r="J207" s="49">
        <v>125640</v>
      </c>
      <c r="K207" s="49">
        <v>6.390000000000001</v>
      </c>
      <c r="L207" s="49">
        <v>81.9</v>
      </c>
      <c r="M207" s="49">
        <v>3462639.5300000003</v>
      </c>
    </row>
    <row r="208" spans="1:13" ht="12.75" customHeight="1" hidden="1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ht="0.75" customHeight="1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ht="1.5" customHeight="1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ht="11.25" customHeight="1">
      <c r="A211" s="92">
        <v>49</v>
      </c>
      <c r="B211" s="93" t="s">
        <v>149</v>
      </c>
      <c r="C211" s="50" t="s">
        <v>150</v>
      </c>
      <c r="D211" s="45">
        <v>3798330</v>
      </c>
      <c r="E211" s="45">
        <v>8379730.98</v>
      </c>
      <c r="F211" s="45">
        <v>-1782179.42</v>
      </c>
      <c r="G211" s="45">
        <v>5299443.2700000005</v>
      </c>
      <c r="H211" s="45">
        <v>356419.54</v>
      </c>
      <c r="I211" s="45">
        <v>5173803.2700000005</v>
      </c>
      <c r="J211" s="45">
        <v>125640</v>
      </c>
      <c r="K211" s="45">
        <v>2.16</v>
      </c>
      <c r="L211" s="45">
        <v>63.24</v>
      </c>
      <c r="M211" s="45">
        <v>3080287.71</v>
      </c>
    </row>
    <row r="212" spans="1:13" ht="12.75" customHeight="1" hidden="1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ht="0.75" customHeight="1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ht="1.5" customHeight="1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ht="11.25" customHeight="1">
      <c r="A215" s="92">
        <v>50</v>
      </c>
      <c r="B215" s="93" t="s">
        <v>151</v>
      </c>
      <c r="C215" s="50" t="s">
        <v>152</v>
      </c>
      <c r="D215" s="45">
        <v>7383760</v>
      </c>
      <c r="E215" s="45">
        <v>10755356.21</v>
      </c>
      <c r="F215" s="45">
        <v>467237.31</v>
      </c>
      <c r="G215" s="45">
        <v>10373004.39</v>
      </c>
      <c r="H215" s="45">
        <v>673317.9</v>
      </c>
      <c r="I215" s="45">
        <v>10373004.39</v>
      </c>
      <c r="J215" s="45">
        <v>0</v>
      </c>
      <c r="K215" s="45">
        <v>4.23</v>
      </c>
      <c r="L215" s="45">
        <v>96.45</v>
      </c>
      <c r="M215" s="45">
        <v>382351.82</v>
      </c>
    </row>
    <row r="216" spans="1:13" ht="12.75" customHeight="1" hidden="1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ht="0.75" customHeight="1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ht="1.5" customHeight="1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ht="11.25" customHeight="1">
      <c r="A219" s="89">
        <v>51</v>
      </c>
      <c r="B219" s="91" t="s">
        <v>153</v>
      </c>
      <c r="C219" s="48" t="s">
        <v>154</v>
      </c>
      <c r="D219" s="49">
        <v>49200</v>
      </c>
      <c r="E219" s="49">
        <v>1945067.1600000001</v>
      </c>
      <c r="F219" s="49">
        <v>-1758833.3</v>
      </c>
      <c r="G219" s="49">
        <v>107754.05</v>
      </c>
      <c r="H219" s="49">
        <v>101958.91</v>
      </c>
      <c r="I219" s="49">
        <v>107754.05</v>
      </c>
      <c r="J219" s="49">
        <v>0</v>
      </c>
      <c r="K219" s="49">
        <v>0.04</v>
      </c>
      <c r="L219" s="49">
        <v>5.54</v>
      </c>
      <c r="M219" s="49">
        <v>1837313.11</v>
      </c>
    </row>
    <row r="220" spans="1:13" ht="12.75" customHeight="1" hidden="1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ht="0.75" customHeight="1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ht="1.5" customHeight="1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ht="11.25" customHeight="1">
      <c r="A223" s="92">
        <v>52</v>
      </c>
      <c r="B223" s="93" t="s">
        <v>155</v>
      </c>
      <c r="C223" s="50" t="s">
        <v>156</v>
      </c>
      <c r="D223" s="45">
        <v>49200</v>
      </c>
      <c r="E223" s="45">
        <v>1945067.1600000001</v>
      </c>
      <c r="F223" s="45">
        <v>-1758833.3</v>
      </c>
      <c r="G223" s="45">
        <v>107754.05</v>
      </c>
      <c r="H223" s="45">
        <v>101958.91</v>
      </c>
      <c r="I223" s="45">
        <v>107754.05</v>
      </c>
      <c r="J223" s="45">
        <v>0</v>
      </c>
      <c r="K223" s="45">
        <v>0.04</v>
      </c>
      <c r="L223" s="45">
        <v>5.54</v>
      </c>
      <c r="M223" s="45">
        <v>1837313.11</v>
      </c>
    </row>
    <row r="224" spans="1:13" ht="12.75" customHeight="1" hidden="1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ht="0.75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ht="1.5" customHeight="1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ht="11.25" customHeight="1">
      <c r="A227" s="89">
        <v>53</v>
      </c>
      <c r="B227" s="91" t="s">
        <v>157</v>
      </c>
      <c r="C227" s="48" t="s">
        <v>158</v>
      </c>
      <c r="D227" s="49">
        <v>1000</v>
      </c>
      <c r="E227" s="49">
        <v>34196</v>
      </c>
      <c r="F227" s="49">
        <v>0</v>
      </c>
      <c r="G227" s="49">
        <v>33000</v>
      </c>
      <c r="H227" s="49">
        <v>0</v>
      </c>
      <c r="I227" s="49">
        <v>33000</v>
      </c>
      <c r="J227" s="49">
        <v>0</v>
      </c>
      <c r="K227" s="49">
        <v>0.01</v>
      </c>
      <c r="L227" s="49">
        <v>96.5</v>
      </c>
      <c r="M227" s="49">
        <v>1196</v>
      </c>
    </row>
    <row r="228" spans="1:13" ht="12.75" customHeight="1" hidden="1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ht="0.75" customHeight="1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ht="1.5" customHeight="1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ht="11.25" customHeight="1">
      <c r="A231" s="92">
        <v>54</v>
      </c>
      <c r="B231" s="93" t="s">
        <v>159</v>
      </c>
      <c r="C231" s="50" t="s">
        <v>160</v>
      </c>
      <c r="D231" s="45">
        <v>1000</v>
      </c>
      <c r="E231" s="45">
        <v>34196</v>
      </c>
      <c r="F231" s="45">
        <v>0</v>
      </c>
      <c r="G231" s="45">
        <v>33000</v>
      </c>
      <c r="H231" s="45">
        <v>0</v>
      </c>
      <c r="I231" s="45">
        <v>33000</v>
      </c>
      <c r="J231" s="45">
        <v>0</v>
      </c>
      <c r="K231" s="45">
        <v>0.01</v>
      </c>
      <c r="L231" s="45">
        <v>96.5</v>
      </c>
      <c r="M231" s="45">
        <v>1196</v>
      </c>
    </row>
    <row r="232" spans="1:13" ht="12.75" customHeight="1" hidden="1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ht="0.75" customHeight="1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ht="1.5" customHeight="1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ht="11.25" customHeight="1">
      <c r="A235" s="89">
        <v>55</v>
      </c>
      <c r="B235" s="91" t="s">
        <v>161</v>
      </c>
      <c r="C235" s="48" t="s">
        <v>162</v>
      </c>
      <c r="D235" s="49">
        <v>447500</v>
      </c>
      <c r="E235" s="49">
        <v>1287833.67</v>
      </c>
      <c r="F235" s="49">
        <v>-75420.43000000001</v>
      </c>
      <c r="G235" s="49">
        <v>203284.37</v>
      </c>
      <c r="H235" s="49">
        <v>44128.5</v>
      </c>
      <c r="I235" s="49">
        <v>188484.37</v>
      </c>
      <c r="J235" s="49">
        <v>14800</v>
      </c>
      <c r="K235" s="49">
        <v>0.08</v>
      </c>
      <c r="L235" s="49">
        <v>15.780000000000001</v>
      </c>
      <c r="M235" s="49">
        <v>1084549.3</v>
      </c>
    </row>
    <row r="236" spans="1:13" ht="12.75" customHeight="1" hidden="1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ht="0.75" customHeight="1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ht="1.5" customHeight="1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ht="11.25" customHeight="1">
      <c r="A239" s="92">
        <v>56</v>
      </c>
      <c r="B239" s="93" t="s">
        <v>163</v>
      </c>
      <c r="C239" s="50" t="s">
        <v>69</v>
      </c>
      <c r="D239" s="45">
        <v>135000</v>
      </c>
      <c r="E239" s="45">
        <v>135000</v>
      </c>
      <c r="F239" s="45">
        <v>-15484.54</v>
      </c>
      <c r="G239" s="45">
        <v>119320.48</v>
      </c>
      <c r="H239" s="45">
        <v>12000</v>
      </c>
      <c r="I239" s="45">
        <v>119320.48</v>
      </c>
      <c r="J239" s="45">
        <v>0</v>
      </c>
      <c r="K239" s="45">
        <v>0.05</v>
      </c>
      <c r="L239" s="45">
        <v>88.39</v>
      </c>
      <c r="M239" s="45">
        <v>15679.52</v>
      </c>
    </row>
    <row r="240" spans="1:13" ht="12.75" customHeight="1" hidden="1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ht="0.75" customHeight="1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ht="1.5" customHeight="1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ht="11.25" customHeight="1">
      <c r="A243" s="92">
        <v>57</v>
      </c>
      <c r="B243" s="93" t="s">
        <v>164</v>
      </c>
      <c r="C243" s="50" t="s">
        <v>73</v>
      </c>
      <c r="D243" s="45">
        <v>2000</v>
      </c>
      <c r="E243" s="45">
        <v>2000</v>
      </c>
      <c r="F243" s="45">
        <v>0</v>
      </c>
      <c r="G243" s="45">
        <v>0</v>
      </c>
      <c r="H243" s="45">
        <v>0</v>
      </c>
      <c r="I243" s="45">
        <v>0</v>
      </c>
      <c r="J243" s="45">
        <v>0</v>
      </c>
      <c r="K243" s="45">
        <v>0</v>
      </c>
      <c r="L243" s="45">
        <v>0</v>
      </c>
      <c r="M243" s="45">
        <v>2000</v>
      </c>
    </row>
    <row r="244" spans="1:13" ht="12.75" customHeight="1" hidden="1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ht="0.75" customHeight="1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ht="1.5" customHeight="1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ht="11.25" customHeight="1">
      <c r="A247" s="92">
        <v>58</v>
      </c>
      <c r="B247" s="93" t="s">
        <v>464</v>
      </c>
      <c r="C247" s="50" t="s">
        <v>465</v>
      </c>
      <c r="D247" s="45">
        <v>3000</v>
      </c>
      <c r="E247" s="45">
        <v>3000</v>
      </c>
      <c r="F247" s="45">
        <v>0</v>
      </c>
      <c r="G247" s="45">
        <v>0</v>
      </c>
      <c r="H247" s="45">
        <v>0</v>
      </c>
      <c r="I247" s="45">
        <v>0</v>
      </c>
      <c r="J247" s="45">
        <v>0</v>
      </c>
      <c r="K247" s="45">
        <v>0</v>
      </c>
      <c r="L247" s="45">
        <v>0</v>
      </c>
      <c r="M247" s="45">
        <v>3000</v>
      </c>
    </row>
    <row r="248" spans="1:13" ht="12.75" customHeight="1" hidden="1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ht="0.75" customHeight="1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ht="1.5" customHeight="1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ht="11.25" customHeight="1">
      <c r="A251" s="92">
        <v>59</v>
      </c>
      <c r="B251" s="93" t="s">
        <v>165</v>
      </c>
      <c r="C251" s="50" t="s">
        <v>166</v>
      </c>
      <c r="D251" s="45">
        <v>162100</v>
      </c>
      <c r="E251" s="45">
        <v>804178.67</v>
      </c>
      <c r="F251" s="45">
        <v>43861.5</v>
      </c>
      <c r="G251" s="45">
        <v>81913.23</v>
      </c>
      <c r="H251" s="45">
        <v>31230.5</v>
      </c>
      <c r="I251" s="45">
        <v>67113.23</v>
      </c>
      <c r="J251" s="45">
        <v>14800</v>
      </c>
      <c r="K251" s="45">
        <v>0.03</v>
      </c>
      <c r="L251" s="45">
        <v>10.19</v>
      </c>
      <c r="M251" s="45">
        <v>722265.4400000001</v>
      </c>
    </row>
    <row r="252" spans="1:13" ht="12.75" customHeight="1" hidden="1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ht="0.75" customHeight="1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ht="1.5" customHeight="1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ht="11.25" customHeight="1">
      <c r="A255" s="92">
        <v>60</v>
      </c>
      <c r="B255" s="93" t="s">
        <v>167</v>
      </c>
      <c r="C255" s="50" t="s">
        <v>168</v>
      </c>
      <c r="D255" s="45">
        <v>9000</v>
      </c>
      <c r="E255" s="45">
        <v>9000</v>
      </c>
      <c r="F255" s="45">
        <v>0</v>
      </c>
      <c r="G255" s="45">
        <v>0</v>
      </c>
      <c r="H255" s="45">
        <v>0</v>
      </c>
      <c r="I255" s="45">
        <v>0</v>
      </c>
      <c r="J255" s="45">
        <v>0</v>
      </c>
      <c r="K255" s="45">
        <v>0</v>
      </c>
      <c r="L255" s="45">
        <v>0</v>
      </c>
      <c r="M255" s="45">
        <v>9000</v>
      </c>
    </row>
    <row r="256" spans="1:13" ht="12.75" customHeight="1" hidden="1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ht="0.75" customHeight="1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ht="1.5" customHeight="1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ht="11.25" customHeight="1">
      <c r="A259" s="92">
        <v>61</v>
      </c>
      <c r="B259" s="93" t="s">
        <v>169</v>
      </c>
      <c r="C259" s="50" t="s">
        <v>170</v>
      </c>
      <c r="D259" s="45">
        <v>136400</v>
      </c>
      <c r="E259" s="45">
        <v>334655</v>
      </c>
      <c r="F259" s="45">
        <v>-103797.39</v>
      </c>
      <c r="G259" s="45">
        <v>2050.66</v>
      </c>
      <c r="H259" s="45">
        <v>898</v>
      </c>
      <c r="I259" s="45">
        <v>2050.66</v>
      </c>
      <c r="J259" s="45">
        <v>0</v>
      </c>
      <c r="K259" s="45">
        <v>0</v>
      </c>
      <c r="L259" s="45">
        <v>0.61</v>
      </c>
      <c r="M259" s="45">
        <v>332604.34</v>
      </c>
    </row>
    <row r="260" spans="1:13" ht="12.75" customHeight="1" hidden="1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ht="0.75" customHeight="1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ht="1.5" customHeight="1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ht="11.25" customHeight="1">
      <c r="A263" s="89">
        <v>62</v>
      </c>
      <c r="B263" s="91" t="s">
        <v>171</v>
      </c>
      <c r="C263" s="48" t="s">
        <v>172</v>
      </c>
      <c r="D263" s="49">
        <v>128300</v>
      </c>
      <c r="E263" s="49">
        <v>128300</v>
      </c>
      <c r="F263" s="49">
        <v>0</v>
      </c>
      <c r="G263" s="49">
        <v>14078</v>
      </c>
      <c r="H263" s="49">
        <v>6090</v>
      </c>
      <c r="I263" s="49">
        <v>14078</v>
      </c>
      <c r="J263" s="49">
        <v>0</v>
      </c>
      <c r="K263" s="49">
        <v>0.01</v>
      </c>
      <c r="L263" s="49">
        <v>10.97</v>
      </c>
      <c r="M263" s="49">
        <v>114222</v>
      </c>
    </row>
    <row r="264" spans="1:13" ht="12.75" customHeight="1" hidden="1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ht="0.75" customHeight="1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ht="1.5" customHeight="1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ht="11.25" customHeight="1">
      <c r="A267" s="92">
        <v>63</v>
      </c>
      <c r="B267" s="93" t="s">
        <v>173</v>
      </c>
      <c r="C267" s="50" t="s">
        <v>174</v>
      </c>
      <c r="D267" s="45">
        <v>60500</v>
      </c>
      <c r="E267" s="45">
        <v>60500</v>
      </c>
      <c r="F267" s="45">
        <v>0</v>
      </c>
      <c r="G267" s="45">
        <v>14078</v>
      </c>
      <c r="H267" s="45">
        <v>6090</v>
      </c>
      <c r="I267" s="45">
        <v>14078</v>
      </c>
      <c r="J267" s="45">
        <v>0</v>
      </c>
      <c r="K267" s="45">
        <v>0.01</v>
      </c>
      <c r="L267" s="45">
        <v>23.27</v>
      </c>
      <c r="M267" s="45">
        <v>46422</v>
      </c>
    </row>
    <row r="268" spans="1:13" ht="12.75" customHeight="1" hidden="1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ht="0.75" customHeight="1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ht="1.5" customHeight="1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ht="11.25" customHeight="1">
      <c r="A271" s="92">
        <v>64</v>
      </c>
      <c r="B271" s="93" t="s">
        <v>175</v>
      </c>
      <c r="C271" s="50" t="s">
        <v>176</v>
      </c>
      <c r="D271" s="45">
        <v>1000</v>
      </c>
      <c r="E271" s="45">
        <v>1000</v>
      </c>
      <c r="F271" s="45">
        <v>0</v>
      </c>
      <c r="G271" s="45">
        <v>0</v>
      </c>
      <c r="H271" s="45">
        <v>0</v>
      </c>
      <c r="I271" s="45">
        <v>0</v>
      </c>
      <c r="J271" s="45">
        <v>0</v>
      </c>
      <c r="K271" s="45">
        <v>0</v>
      </c>
      <c r="L271" s="45">
        <v>0</v>
      </c>
      <c r="M271" s="45">
        <v>1000</v>
      </c>
    </row>
    <row r="272" spans="1:13" ht="12.75" customHeight="1" hidden="1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ht="0.75" customHeight="1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ht="1.5" customHeight="1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ht="11.25" customHeight="1">
      <c r="A275" s="92">
        <v>65</v>
      </c>
      <c r="B275" s="93" t="s">
        <v>177</v>
      </c>
      <c r="C275" s="50" t="s">
        <v>178</v>
      </c>
      <c r="D275" s="45">
        <v>65800</v>
      </c>
      <c r="E275" s="45">
        <v>65800</v>
      </c>
      <c r="F275" s="45">
        <v>0</v>
      </c>
      <c r="G275" s="45">
        <v>0</v>
      </c>
      <c r="H275" s="45">
        <v>0</v>
      </c>
      <c r="I275" s="45">
        <v>0</v>
      </c>
      <c r="J275" s="45">
        <v>0</v>
      </c>
      <c r="K275" s="45">
        <v>0</v>
      </c>
      <c r="L275" s="45">
        <v>0</v>
      </c>
      <c r="M275" s="45">
        <v>65800</v>
      </c>
    </row>
    <row r="276" spans="1:13" ht="12.75" customHeight="1" hidden="1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ht="0.75" customHeight="1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ht="1.5" customHeight="1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ht="11.25" customHeight="1">
      <c r="A279" s="92">
        <v>66</v>
      </c>
      <c r="B279" s="93" t="s">
        <v>179</v>
      </c>
      <c r="C279" s="50" t="s">
        <v>180</v>
      </c>
      <c r="D279" s="45">
        <v>1000</v>
      </c>
      <c r="E279" s="45">
        <v>1000</v>
      </c>
      <c r="F279" s="45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  <c r="L279" s="45">
        <v>0</v>
      </c>
      <c r="M279" s="45">
        <v>1000</v>
      </c>
    </row>
    <row r="280" spans="1:13" ht="12.75" customHeight="1" hidden="1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ht="0.75" customHeight="1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ht="1.5" customHeight="1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ht="11.25" customHeight="1">
      <c r="A283" s="89">
        <v>67</v>
      </c>
      <c r="B283" s="91" t="s">
        <v>466</v>
      </c>
      <c r="C283" s="48" t="s">
        <v>467</v>
      </c>
      <c r="D283" s="49">
        <v>626800</v>
      </c>
      <c r="E283" s="49">
        <v>646800</v>
      </c>
      <c r="F283" s="49">
        <v>20248.72</v>
      </c>
      <c r="G283" s="49">
        <v>567341.56</v>
      </c>
      <c r="H283" s="49">
        <v>173.24</v>
      </c>
      <c r="I283" s="49">
        <v>542408.23</v>
      </c>
      <c r="J283" s="49">
        <v>24933.33</v>
      </c>
      <c r="K283" s="49">
        <v>0.23</v>
      </c>
      <c r="L283" s="49">
        <v>87.72</v>
      </c>
      <c r="M283" s="49">
        <v>79458.44</v>
      </c>
    </row>
    <row r="284" spans="1:13" ht="12.75" customHeight="1" hidden="1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ht="0.75" customHeight="1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ht="1.5" customHeight="1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ht="11.25" customHeight="1">
      <c r="A287" s="92">
        <v>68</v>
      </c>
      <c r="B287" s="93" t="s">
        <v>468</v>
      </c>
      <c r="C287" s="50" t="s">
        <v>123</v>
      </c>
      <c r="D287" s="45">
        <v>3000</v>
      </c>
      <c r="E287" s="45">
        <v>3000</v>
      </c>
      <c r="F287" s="45">
        <v>0</v>
      </c>
      <c r="G287" s="45">
        <v>977.34</v>
      </c>
      <c r="H287" s="45">
        <v>0</v>
      </c>
      <c r="I287" s="45">
        <v>977.34</v>
      </c>
      <c r="J287" s="45">
        <v>0</v>
      </c>
      <c r="K287" s="45">
        <v>0</v>
      </c>
      <c r="L287" s="45">
        <v>32.58</v>
      </c>
      <c r="M287" s="45">
        <v>2022.66</v>
      </c>
    </row>
    <row r="288" spans="1:13" ht="12.75" customHeight="1" hidden="1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ht="0.75" customHeight="1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ht="11.25" customHeight="1">
      <c r="A290" s="92">
        <v>69</v>
      </c>
      <c r="B290" s="93" t="s">
        <v>469</v>
      </c>
      <c r="C290" s="50" t="s">
        <v>84</v>
      </c>
      <c r="D290" s="45">
        <v>604000</v>
      </c>
      <c r="E290" s="45">
        <v>634000</v>
      </c>
      <c r="F290" s="45">
        <v>20248.72</v>
      </c>
      <c r="G290" s="45">
        <v>566364.22</v>
      </c>
      <c r="H290" s="45">
        <v>173.24</v>
      </c>
      <c r="I290" s="45">
        <v>541430.89</v>
      </c>
      <c r="J290" s="45">
        <v>24933.33</v>
      </c>
      <c r="K290" s="45">
        <v>0.23</v>
      </c>
      <c r="L290" s="45">
        <v>89.33</v>
      </c>
      <c r="M290" s="45">
        <v>67635.78</v>
      </c>
    </row>
    <row r="291" spans="1:13" ht="12.75" customHeight="1" hidden="1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ht="0.75" customHeight="1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ht="1.5" customHeight="1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ht="11.25" customHeight="1">
      <c r="A294" s="92">
        <v>70</v>
      </c>
      <c r="B294" s="93" t="s">
        <v>470</v>
      </c>
      <c r="C294" s="50" t="s">
        <v>471</v>
      </c>
      <c r="D294" s="45">
        <v>19800</v>
      </c>
      <c r="E294" s="45">
        <v>9800</v>
      </c>
      <c r="F294" s="45">
        <v>0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5">
        <v>9800</v>
      </c>
    </row>
    <row r="295" spans="1:13" ht="12.75" customHeight="1" hidden="1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ht="0.75" customHeight="1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ht="1.5" customHeight="1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ht="11.25" customHeight="1">
      <c r="A298" s="89">
        <v>71</v>
      </c>
      <c r="B298" s="91" t="s">
        <v>181</v>
      </c>
      <c r="C298" s="48" t="s">
        <v>182</v>
      </c>
      <c r="D298" s="49">
        <v>756700</v>
      </c>
      <c r="E298" s="49">
        <v>1022450</v>
      </c>
      <c r="F298" s="49">
        <v>-4174.56</v>
      </c>
      <c r="G298" s="49">
        <v>694853.4400000001</v>
      </c>
      <c r="H298" s="49">
        <v>17970.260000000002</v>
      </c>
      <c r="I298" s="49">
        <v>689053.4400000001</v>
      </c>
      <c r="J298" s="49">
        <v>5800</v>
      </c>
      <c r="K298" s="49">
        <v>0.28</v>
      </c>
      <c r="L298" s="49">
        <v>67.96000000000001</v>
      </c>
      <c r="M298" s="49">
        <v>327596.56</v>
      </c>
    </row>
    <row r="299" spans="1:13" ht="12.75" customHeight="1" hidden="1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ht="0.75" customHeight="1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ht="1.5" customHeight="1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ht="11.25" customHeight="1">
      <c r="A302" s="92">
        <v>72</v>
      </c>
      <c r="B302" s="93" t="s">
        <v>183</v>
      </c>
      <c r="C302" s="50" t="s">
        <v>184</v>
      </c>
      <c r="D302" s="45">
        <v>756700</v>
      </c>
      <c r="E302" s="45">
        <v>1022450</v>
      </c>
      <c r="F302" s="45">
        <v>-4174.56</v>
      </c>
      <c r="G302" s="45">
        <v>694853.4400000001</v>
      </c>
      <c r="H302" s="45">
        <v>17970.260000000002</v>
      </c>
      <c r="I302" s="45">
        <v>689053.4400000001</v>
      </c>
      <c r="J302" s="45">
        <v>5800</v>
      </c>
      <c r="K302" s="45">
        <v>0.28</v>
      </c>
      <c r="L302" s="45">
        <v>67.96000000000001</v>
      </c>
      <c r="M302" s="45">
        <v>327596.56</v>
      </c>
    </row>
    <row r="303" spans="1:13" ht="12.75" customHeight="1" hidden="1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ht="0.75" customHeight="1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ht="1.5" customHeight="1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ht="11.25" customHeight="1">
      <c r="A306" s="89">
        <v>73</v>
      </c>
      <c r="B306" s="91" t="s">
        <v>185</v>
      </c>
      <c r="C306" s="48" t="s">
        <v>186</v>
      </c>
      <c r="D306" s="49">
        <v>592900</v>
      </c>
      <c r="E306" s="49">
        <v>39700</v>
      </c>
      <c r="F306" s="49">
        <v>0</v>
      </c>
      <c r="G306" s="49">
        <v>19083.95</v>
      </c>
      <c r="H306" s="49">
        <v>0</v>
      </c>
      <c r="I306" s="49">
        <v>19083.95</v>
      </c>
      <c r="J306" s="49">
        <v>0</v>
      </c>
      <c r="K306" s="49">
        <v>0.01</v>
      </c>
      <c r="L306" s="49">
        <v>48.07</v>
      </c>
      <c r="M306" s="49">
        <v>20616.05</v>
      </c>
    </row>
    <row r="307" spans="1:13" ht="12.75" customHeight="1" hidden="1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ht="0.75" customHeight="1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ht="1.5" customHeight="1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ht="11.25" customHeight="1">
      <c r="A310" s="92">
        <v>74</v>
      </c>
      <c r="B310" s="93" t="s">
        <v>187</v>
      </c>
      <c r="C310" s="50" t="s">
        <v>188</v>
      </c>
      <c r="D310" s="45">
        <v>592900</v>
      </c>
      <c r="E310" s="45">
        <v>39700</v>
      </c>
      <c r="F310" s="45">
        <v>0</v>
      </c>
      <c r="G310" s="45">
        <v>19083.95</v>
      </c>
      <c r="H310" s="45">
        <v>0</v>
      </c>
      <c r="I310" s="45">
        <v>19083.95</v>
      </c>
      <c r="J310" s="45">
        <v>0</v>
      </c>
      <c r="K310" s="45">
        <v>0.01</v>
      </c>
      <c r="L310" s="45">
        <v>48.07</v>
      </c>
      <c r="M310" s="45">
        <v>20616.05</v>
      </c>
    </row>
    <row r="311" spans="1:13" ht="12.75" customHeight="1" hidden="1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ht="0.75" customHeight="1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ht="1.5" customHeight="1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ht="11.25" customHeight="1">
      <c r="A314" s="89">
        <v>75</v>
      </c>
      <c r="B314" s="91" t="s">
        <v>189</v>
      </c>
      <c r="C314" s="48" t="s">
        <v>190</v>
      </c>
      <c r="D314" s="49">
        <v>2555800</v>
      </c>
      <c r="E314" s="49">
        <v>2794800</v>
      </c>
      <c r="F314" s="49">
        <v>-422655.62</v>
      </c>
      <c r="G314" s="49">
        <v>2220944.31</v>
      </c>
      <c r="H314" s="49">
        <v>282663.39</v>
      </c>
      <c r="I314" s="49">
        <v>2220944.31</v>
      </c>
      <c r="J314" s="49">
        <v>0</v>
      </c>
      <c r="K314" s="49">
        <v>0.9</v>
      </c>
      <c r="L314" s="49">
        <v>79.47</v>
      </c>
      <c r="M314" s="49">
        <v>573855.6900000001</v>
      </c>
    </row>
    <row r="315" spans="1:13" ht="12.75" customHeight="1" hidden="1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ht="0.75" customHeight="1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ht="1.5" customHeight="1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ht="11.25" customHeight="1">
      <c r="A318" s="92">
        <v>76</v>
      </c>
      <c r="B318" s="93" t="s">
        <v>191</v>
      </c>
      <c r="C318" s="50" t="s">
        <v>69</v>
      </c>
      <c r="D318" s="45">
        <v>905600</v>
      </c>
      <c r="E318" s="45">
        <v>1325600</v>
      </c>
      <c r="F318" s="45">
        <v>87502.48</v>
      </c>
      <c r="G318" s="45">
        <v>1280596.3900000001</v>
      </c>
      <c r="H318" s="45">
        <v>179453.65</v>
      </c>
      <c r="I318" s="45">
        <v>1280596.3900000001</v>
      </c>
      <c r="J318" s="45">
        <v>0</v>
      </c>
      <c r="K318" s="45">
        <v>0.52</v>
      </c>
      <c r="L318" s="45">
        <v>96.61</v>
      </c>
      <c r="M318" s="45">
        <v>45003.61</v>
      </c>
    </row>
    <row r="319" spans="1:13" ht="12.75" customHeight="1" hidden="1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ht="0.75" customHeight="1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ht="1.5" customHeight="1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ht="11.25" customHeight="1">
      <c r="A322" s="92">
        <v>77</v>
      </c>
      <c r="B322" s="93" t="s">
        <v>472</v>
      </c>
      <c r="C322" s="50" t="s">
        <v>473</v>
      </c>
      <c r="D322" s="45">
        <v>8500</v>
      </c>
      <c r="E322" s="45">
        <v>3500</v>
      </c>
      <c r="F322" s="45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  <c r="L322" s="45">
        <v>0</v>
      </c>
      <c r="M322" s="45">
        <v>3500</v>
      </c>
    </row>
    <row r="323" spans="1:13" ht="12.75" customHeight="1" hidden="1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ht="0.75" customHeight="1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ht="1.5" customHeight="1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ht="11.25" customHeight="1">
      <c r="A326" s="92">
        <v>78</v>
      </c>
      <c r="B326" s="93" t="s">
        <v>474</v>
      </c>
      <c r="C326" s="50" t="s">
        <v>465</v>
      </c>
      <c r="D326" s="45">
        <v>3200</v>
      </c>
      <c r="E326" s="45">
        <v>3200</v>
      </c>
      <c r="F326" s="45">
        <v>0</v>
      </c>
      <c r="G326" s="45">
        <v>0</v>
      </c>
      <c r="H326" s="45">
        <v>0</v>
      </c>
      <c r="I326" s="45">
        <v>0</v>
      </c>
      <c r="J326" s="45">
        <v>0</v>
      </c>
      <c r="K326" s="45">
        <v>0</v>
      </c>
      <c r="L326" s="45">
        <v>0</v>
      </c>
      <c r="M326" s="45">
        <v>3200</v>
      </c>
    </row>
    <row r="327" spans="1:13" ht="12.75" customHeight="1" hidden="1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ht="0.75" customHeight="1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ht="1.5" customHeight="1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ht="11.25" customHeight="1">
      <c r="A330" s="92">
        <v>79</v>
      </c>
      <c r="B330" s="93" t="s">
        <v>192</v>
      </c>
      <c r="C330" s="50" t="s">
        <v>193</v>
      </c>
      <c r="D330" s="45">
        <v>1638500</v>
      </c>
      <c r="E330" s="45">
        <v>1462500</v>
      </c>
      <c r="F330" s="45">
        <v>-510158.10000000003</v>
      </c>
      <c r="G330" s="45">
        <v>940347.92</v>
      </c>
      <c r="H330" s="45">
        <v>103209.74</v>
      </c>
      <c r="I330" s="45">
        <v>940347.92</v>
      </c>
      <c r="J330" s="45">
        <v>0</v>
      </c>
      <c r="K330" s="45">
        <v>0.38</v>
      </c>
      <c r="L330" s="45">
        <v>64.3</v>
      </c>
      <c r="M330" s="45">
        <v>522152.08</v>
      </c>
    </row>
    <row r="331" spans="1:13" ht="12.75" customHeight="1" hidden="1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ht="0.75" customHeight="1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ht="1.5" customHeight="1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ht="11.25" customHeight="1">
      <c r="A334" s="89">
        <v>80</v>
      </c>
      <c r="B334" s="91" t="s">
        <v>194</v>
      </c>
      <c r="C334" s="48" t="s">
        <v>195</v>
      </c>
      <c r="D334" s="49">
        <v>435990</v>
      </c>
      <c r="E334" s="49">
        <v>4772027.61</v>
      </c>
      <c r="F334" s="49">
        <v>-12636.08</v>
      </c>
      <c r="G334" s="49">
        <v>181269.91</v>
      </c>
      <c r="H334" s="49">
        <v>0</v>
      </c>
      <c r="I334" s="49">
        <v>181269.91</v>
      </c>
      <c r="J334" s="49">
        <v>0</v>
      </c>
      <c r="K334" s="49">
        <v>0.08</v>
      </c>
      <c r="L334" s="49">
        <v>3.8000000000000003</v>
      </c>
      <c r="M334" s="49">
        <v>4590757.7</v>
      </c>
    </row>
    <row r="335" spans="1:13" ht="12.75" customHeight="1" hidden="1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ht="0.75" customHeight="1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ht="1.5" customHeight="1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ht="11.25" customHeight="1">
      <c r="A338" s="92">
        <v>81</v>
      </c>
      <c r="B338" s="93" t="s">
        <v>196</v>
      </c>
      <c r="C338" s="50" t="s">
        <v>197</v>
      </c>
      <c r="D338" s="45">
        <v>164490</v>
      </c>
      <c r="E338" s="45">
        <v>164490</v>
      </c>
      <c r="F338" s="45">
        <v>-80</v>
      </c>
      <c r="G338" s="45">
        <v>160444.59</v>
      </c>
      <c r="H338" s="45">
        <v>0</v>
      </c>
      <c r="I338" s="45">
        <v>160444.59</v>
      </c>
      <c r="J338" s="45">
        <v>0</v>
      </c>
      <c r="K338" s="45">
        <v>0.07</v>
      </c>
      <c r="L338" s="45">
        <v>97.54</v>
      </c>
      <c r="M338" s="45">
        <v>4045.4100000000003</v>
      </c>
    </row>
    <row r="339" spans="1:13" ht="12.75" customHeight="1" hidden="1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ht="0.75" customHeight="1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ht="1.5" customHeight="1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ht="11.25" customHeight="1">
      <c r="A342" s="92">
        <v>82</v>
      </c>
      <c r="B342" s="93" t="s">
        <v>475</v>
      </c>
      <c r="C342" s="50" t="s">
        <v>476</v>
      </c>
      <c r="D342" s="45">
        <v>2000</v>
      </c>
      <c r="E342" s="45">
        <v>2000</v>
      </c>
      <c r="F342" s="45">
        <v>0</v>
      </c>
      <c r="G342" s="45">
        <v>950</v>
      </c>
      <c r="H342" s="45">
        <v>0</v>
      </c>
      <c r="I342" s="45">
        <v>950</v>
      </c>
      <c r="J342" s="45">
        <v>0</v>
      </c>
      <c r="K342" s="45">
        <v>0</v>
      </c>
      <c r="L342" s="45">
        <v>47.5</v>
      </c>
      <c r="M342" s="45">
        <v>1050</v>
      </c>
    </row>
    <row r="343" spans="1:13" ht="12.75" customHeight="1" hidden="1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ht="0.75" customHeight="1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ht="1.5" customHeight="1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ht="11.25" customHeight="1">
      <c r="A346" s="92">
        <v>83</v>
      </c>
      <c r="B346" s="93" t="s">
        <v>198</v>
      </c>
      <c r="C346" s="50" t="s">
        <v>199</v>
      </c>
      <c r="D346" s="45">
        <v>269500</v>
      </c>
      <c r="E346" s="45">
        <v>4605537.61</v>
      </c>
      <c r="F346" s="45">
        <v>-12556.08</v>
      </c>
      <c r="G346" s="45">
        <v>19875.32</v>
      </c>
      <c r="H346" s="45">
        <v>0</v>
      </c>
      <c r="I346" s="45">
        <v>19875.32</v>
      </c>
      <c r="J346" s="45">
        <v>0</v>
      </c>
      <c r="K346" s="45">
        <v>0.01</v>
      </c>
      <c r="L346" s="45">
        <v>0.43</v>
      </c>
      <c r="M346" s="45">
        <v>4585662.29</v>
      </c>
    </row>
    <row r="347" spans="1:13" ht="12.75" customHeight="1" hidden="1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ht="0.75" customHeight="1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ht="1.5" customHeight="1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ht="11.25" customHeight="1">
      <c r="A350" s="89">
        <v>84</v>
      </c>
      <c r="B350" s="91" t="s">
        <v>200</v>
      </c>
      <c r="C350" s="48" t="s">
        <v>201</v>
      </c>
      <c r="D350" s="49">
        <v>8855500</v>
      </c>
      <c r="E350" s="49">
        <v>6715500</v>
      </c>
      <c r="F350" s="49">
        <v>849756.9500000001</v>
      </c>
      <c r="G350" s="49">
        <v>6443570.17</v>
      </c>
      <c r="H350" s="49">
        <v>849756.9500000001</v>
      </c>
      <c r="I350" s="49">
        <v>6443570.17</v>
      </c>
      <c r="J350" s="49">
        <v>0</v>
      </c>
      <c r="K350" s="49">
        <v>2.63</v>
      </c>
      <c r="L350" s="49">
        <v>95.95</v>
      </c>
      <c r="M350" s="49">
        <v>271929.83</v>
      </c>
    </row>
    <row r="351" spans="1:13" ht="12.75" customHeight="1" hidden="1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ht="0.75" customHeight="1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ht="1.5" customHeight="1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ht="11.25" customHeight="1">
      <c r="A354" s="92">
        <v>85</v>
      </c>
      <c r="B354" s="93" t="s">
        <v>202</v>
      </c>
      <c r="C354" s="50" t="s">
        <v>78</v>
      </c>
      <c r="D354" s="45">
        <v>6492000</v>
      </c>
      <c r="E354" s="45">
        <v>4652000</v>
      </c>
      <c r="F354" s="45">
        <v>614999.78</v>
      </c>
      <c r="G354" s="45">
        <v>4537255.49</v>
      </c>
      <c r="H354" s="45">
        <v>614999.78</v>
      </c>
      <c r="I354" s="45">
        <v>4537255.49</v>
      </c>
      <c r="J354" s="45">
        <v>0</v>
      </c>
      <c r="K354" s="45">
        <v>1.85</v>
      </c>
      <c r="L354" s="45">
        <v>97.53</v>
      </c>
      <c r="M354" s="45">
        <v>114744.51000000001</v>
      </c>
    </row>
    <row r="355" spans="1:13" ht="12.75" customHeight="1" hidden="1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ht="0.75" customHeight="1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ht="1.5" customHeight="1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ht="11.25" customHeight="1">
      <c r="A358" s="92">
        <v>86</v>
      </c>
      <c r="B358" s="93" t="s">
        <v>203</v>
      </c>
      <c r="C358" s="50" t="s">
        <v>204</v>
      </c>
      <c r="D358" s="45">
        <v>800000</v>
      </c>
      <c r="E358" s="45">
        <v>300000</v>
      </c>
      <c r="F358" s="45">
        <v>0</v>
      </c>
      <c r="G358" s="45">
        <v>285823.31</v>
      </c>
      <c r="H358" s="45">
        <v>0</v>
      </c>
      <c r="I358" s="45">
        <v>285823.31</v>
      </c>
      <c r="J358" s="45">
        <v>0</v>
      </c>
      <c r="K358" s="45">
        <v>0.12</v>
      </c>
      <c r="L358" s="45">
        <v>95.27</v>
      </c>
      <c r="M358" s="45">
        <v>14176.69</v>
      </c>
    </row>
    <row r="359" spans="1:13" ht="12.75" customHeight="1" hidden="1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ht="0.75" customHeight="1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ht="1.5" customHeight="1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ht="11.25" customHeight="1">
      <c r="A362" s="92">
        <v>87</v>
      </c>
      <c r="B362" s="93" t="s">
        <v>205</v>
      </c>
      <c r="C362" s="50" t="s">
        <v>206</v>
      </c>
      <c r="D362" s="45">
        <v>1563500</v>
      </c>
      <c r="E362" s="45">
        <v>1763500</v>
      </c>
      <c r="F362" s="45">
        <v>234757.17</v>
      </c>
      <c r="G362" s="45">
        <v>1620491.37</v>
      </c>
      <c r="H362" s="45">
        <v>234757.17</v>
      </c>
      <c r="I362" s="45">
        <v>1620491.37</v>
      </c>
      <c r="J362" s="45">
        <v>0</v>
      </c>
      <c r="K362" s="45">
        <v>0.66</v>
      </c>
      <c r="L362" s="45">
        <v>91.89</v>
      </c>
      <c r="M362" s="45">
        <v>143008.63</v>
      </c>
    </row>
    <row r="363" spans="1:13" ht="12.75" customHeight="1" hidden="1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ht="0.75" customHeight="1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ht="1.5" customHeight="1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ht="11.25" customHeight="1">
      <c r="A366" s="89">
        <v>88</v>
      </c>
      <c r="B366" s="35"/>
      <c r="C366" s="48" t="s">
        <v>207</v>
      </c>
      <c r="D366" s="35"/>
      <c r="E366" s="49">
        <v>16583330</v>
      </c>
      <c r="F366" s="49">
        <v>0</v>
      </c>
      <c r="G366" s="49">
        <v>0</v>
      </c>
      <c r="H366" s="49">
        <v>0</v>
      </c>
      <c r="I366" s="49">
        <v>0</v>
      </c>
      <c r="J366" s="49">
        <v>0</v>
      </c>
      <c r="K366" s="49">
        <v>0</v>
      </c>
      <c r="L366" s="49">
        <v>0</v>
      </c>
      <c r="M366" s="49">
        <v>16393330</v>
      </c>
    </row>
    <row r="367" spans="1:13" ht="12.75" customHeight="1" hidden="1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ht="0.75" customHeight="1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ht="1.5" customHeight="1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ht="11.25" customHeight="1">
      <c r="A370" s="89">
        <v>89</v>
      </c>
      <c r="B370" s="35"/>
      <c r="C370" s="48" t="s">
        <v>208</v>
      </c>
      <c r="D370" s="35"/>
      <c r="E370" s="49">
        <v>0</v>
      </c>
      <c r="F370" s="49">
        <v>0</v>
      </c>
      <c r="G370" s="49">
        <v>0</v>
      </c>
      <c r="H370" s="49">
        <v>0</v>
      </c>
      <c r="I370" s="49">
        <v>0</v>
      </c>
      <c r="J370" s="49">
        <v>0</v>
      </c>
      <c r="K370" s="49">
        <v>0</v>
      </c>
      <c r="L370" s="49">
        <v>0</v>
      </c>
      <c r="M370" s="49">
        <v>0</v>
      </c>
    </row>
    <row r="371" spans="1:13" ht="12.75" customHeight="1" hidden="1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ht="0.75" customHeight="1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ht="1.5" customHeight="1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ht="11.25" customHeight="1">
      <c r="A374" s="89">
        <v>90</v>
      </c>
      <c r="B374" s="35"/>
      <c r="C374" s="48" t="s">
        <v>209</v>
      </c>
      <c r="D374" s="35"/>
      <c r="E374" s="49">
        <v>10742556</v>
      </c>
      <c r="F374" s="49">
        <v>3246075.35</v>
      </c>
      <c r="G374" s="49">
        <v>13474053.64</v>
      </c>
      <c r="H374" s="49">
        <v>3252966.37</v>
      </c>
      <c r="I374" s="49">
        <v>13474053.64</v>
      </c>
      <c r="J374" s="49">
        <v>0</v>
      </c>
      <c r="K374" s="49">
        <v>100</v>
      </c>
      <c r="L374" s="49">
        <v>99.47</v>
      </c>
      <c r="M374" s="49">
        <v>71302.36</v>
      </c>
    </row>
    <row r="375" spans="1:13" ht="12.75" customHeight="1" hidden="1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ht="0.75" customHeight="1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ht="1.5" customHeight="1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ht="11.25" customHeight="1">
      <c r="A378" s="89">
        <v>91</v>
      </c>
      <c r="B378" s="91" t="s">
        <v>64</v>
      </c>
      <c r="C378" s="48" t="s">
        <v>65</v>
      </c>
      <c r="D378" s="49">
        <v>455040</v>
      </c>
      <c r="E378" s="49">
        <v>465040</v>
      </c>
      <c r="F378" s="49">
        <v>170219.33000000002</v>
      </c>
      <c r="G378" s="49">
        <v>450077.62</v>
      </c>
      <c r="H378" s="49">
        <v>170219.33000000002</v>
      </c>
      <c r="I378" s="49">
        <v>450077.62</v>
      </c>
      <c r="J378" s="49">
        <v>0</v>
      </c>
      <c r="K378" s="49">
        <v>3.34</v>
      </c>
      <c r="L378" s="49">
        <v>96.78</v>
      </c>
      <c r="M378" s="49">
        <v>14962.380000000001</v>
      </c>
    </row>
    <row r="379" spans="1:13" ht="12.75" customHeight="1" hidden="1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ht="0.75" customHeight="1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ht="1.5" customHeight="1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ht="11.25" customHeight="1">
      <c r="A382" s="92">
        <v>92</v>
      </c>
      <c r="B382" s="93" t="s">
        <v>66</v>
      </c>
      <c r="C382" s="50" t="s">
        <v>67</v>
      </c>
      <c r="D382" s="45">
        <v>455040</v>
      </c>
      <c r="E382" s="45">
        <v>465040</v>
      </c>
      <c r="F382" s="45">
        <v>170219.33000000002</v>
      </c>
      <c r="G382" s="45">
        <v>450077.62</v>
      </c>
      <c r="H382" s="45">
        <v>170219.33000000002</v>
      </c>
      <c r="I382" s="45">
        <v>450077.62</v>
      </c>
      <c r="J382" s="45">
        <v>0</v>
      </c>
      <c r="K382" s="45">
        <v>3.34</v>
      </c>
      <c r="L382" s="45">
        <v>96.78</v>
      </c>
      <c r="M382" s="45">
        <v>14962.380000000001</v>
      </c>
    </row>
    <row r="383" spans="1:13" ht="12.75" customHeight="1" hidden="1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ht="0.75" customHeight="1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ht="1.5" customHeight="1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ht="11.25" customHeight="1">
      <c r="A386" s="89">
        <v>93</v>
      </c>
      <c r="B386" s="91" t="s">
        <v>74</v>
      </c>
      <c r="C386" s="48" t="s">
        <v>75</v>
      </c>
      <c r="D386" s="49">
        <v>2554296</v>
      </c>
      <c r="E386" s="49">
        <v>4077796</v>
      </c>
      <c r="F386" s="49">
        <v>980442.22</v>
      </c>
      <c r="G386" s="49">
        <v>4033499.89</v>
      </c>
      <c r="H386" s="49">
        <v>980442.22</v>
      </c>
      <c r="I386" s="49">
        <v>4033499.89</v>
      </c>
      <c r="J386" s="49">
        <v>0</v>
      </c>
      <c r="K386" s="49">
        <v>29.94</v>
      </c>
      <c r="L386" s="49">
        <v>98.91</v>
      </c>
      <c r="M386" s="49">
        <v>44296.11</v>
      </c>
    </row>
    <row r="387" spans="1:13" ht="12.75" customHeight="1" hidden="1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ht="0.75" customHeight="1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ht="1.5" customHeight="1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ht="11.25" customHeight="1">
      <c r="A390" s="92">
        <v>94</v>
      </c>
      <c r="B390" s="93" t="s">
        <v>76</v>
      </c>
      <c r="C390" s="50" t="s">
        <v>69</v>
      </c>
      <c r="D390" s="45">
        <v>2554296</v>
      </c>
      <c r="E390" s="45">
        <v>4077796</v>
      </c>
      <c r="F390" s="45">
        <v>980442.22</v>
      </c>
      <c r="G390" s="45">
        <v>4033499.89</v>
      </c>
      <c r="H390" s="45">
        <v>980442.22</v>
      </c>
      <c r="I390" s="45">
        <v>4033499.89</v>
      </c>
      <c r="J390" s="45">
        <v>0</v>
      </c>
      <c r="K390" s="45">
        <v>29.94</v>
      </c>
      <c r="L390" s="45">
        <v>98.91</v>
      </c>
      <c r="M390" s="45">
        <v>44296.11</v>
      </c>
    </row>
    <row r="391" spans="1:13" ht="12.75" customHeight="1" hidden="1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ht="0.75" customHeight="1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ht="1.5" customHeight="1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ht="11.25" customHeight="1">
      <c r="A394" s="89">
        <v>95</v>
      </c>
      <c r="B394" s="91" t="s">
        <v>107</v>
      </c>
      <c r="C394" s="48" t="s">
        <v>108</v>
      </c>
      <c r="D394" s="49">
        <v>3031630</v>
      </c>
      <c r="E394" s="49">
        <v>3536630</v>
      </c>
      <c r="F394" s="49">
        <v>837773.22</v>
      </c>
      <c r="G394" s="49">
        <v>3536194.5700000003</v>
      </c>
      <c r="H394" s="49">
        <v>837773.22</v>
      </c>
      <c r="I394" s="49">
        <v>3536194.5700000003</v>
      </c>
      <c r="J394" s="49">
        <v>0</v>
      </c>
      <c r="K394" s="49">
        <v>26.240000000000002</v>
      </c>
      <c r="L394" s="49">
        <v>99.99000000000001</v>
      </c>
      <c r="M394" s="49">
        <v>435.43</v>
      </c>
    </row>
    <row r="395" spans="1:13" ht="12.75" customHeight="1" hidden="1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ht="0.75" customHeight="1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ht="1.5" customHeight="1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ht="11.25" customHeight="1">
      <c r="A398" s="92">
        <v>96</v>
      </c>
      <c r="B398" s="93" t="s">
        <v>109</v>
      </c>
      <c r="C398" s="50" t="s">
        <v>110</v>
      </c>
      <c r="D398" s="45">
        <v>3031630</v>
      </c>
      <c r="E398" s="45">
        <v>3536630</v>
      </c>
      <c r="F398" s="45">
        <v>837773.22</v>
      </c>
      <c r="G398" s="45">
        <v>3536194.5700000003</v>
      </c>
      <c r="H398" s="45">
        <v>837773.22</v>
      </c>
      <c r="I398" s="45">
        <v>3536194.5700000003</v>
      </c>
      <c r="J398" s="45">
        <v>0</v>
      </c>
      <c r="K398" s="45">
        <v>26.240000000000002</v>
      </c>
      <c r="L398" s="45">
        <v>99.99000000000001</v>
      </c>
      <c r="M398" s="45">
        <v>435.43</v>
      </c>
    </row>
    <row r="399" spans="1:13" ht="12.75" customHeight="1" hidden="1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ht="0.75" customHeight="1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ht="1.5" customHeight="1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  <row r="402" spans="1:13" ht="11.25" customHeight="1">
      <c r="A402" s="89">
        <v>97</v>
      </c>
      <c r="B402" s="91" t="s">
        <v>124</v>
      </c>
      <c r="C402" s="48" t="s">
        <v>125</v>
      </c>
      <c r="D402" s="49">
        <v>4701590</v>
      </c>
      <c r="E402" s="49">
        <v>5465890</v>
      </c>
      <c r="F402" s="49">
        <v>1257640.58</v>
      </c>
      <c r="G402" s="49">
        <v>5454281.5600000005</v>
      </c>
      <c r="H402" s="49">
        <v>1264531.6</v>
      </c>
      <c r="I402" s="49">
        <v>5454281.5600000005</v>
      </c>
      <c r="J402" s="49">
        <v>0</v>
      </c>
      <c r="K402" s="49">
        <v>40.480000000000004</v>
      </c>
      <c r="L402" s="49">
        <v>99.79</v>
      </c>
      <c r="M402" s="49">
        <v>11608.44</v>
      </c>
    </row>
    <row r="403" spans="1:13" ht="12.75" customHeight="1" hidden="1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</row>
    <row r="404" spans="1:13" ht="0.75" customHeight="1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</row>
    <row r="405" spans="1:13" ht="1.5" customHeight="1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</row>
    <row r="406" spans="1:13" ht="11.25" customHeight="1">
      <c r="A406" s="92">
        <v>98</v>
      </c>
      <c r="B406" s="93" t="s">
        <v>126</v>
      </c>
      <c r="C406" s="50" t="s">
        <v>110</v>
      </c>
      <c r="D406" s="45">
        <v>358519</v>
      </c>
      <c r="E406" s="45">
        <v>385519</v>
      </c>
      <c r="F406" s="45">
        <v>90499.13</v>
      </c>
      <c r="G406" s="45">
        <v>383573.33</v>
      </c>
      <c r="H406" s="45">
        <v>97390.15000000001</v>
      </c>
      <c r="I406" s="45">
        <v>383573.33</v>
      </c>
      <c r="J406" s="45">
        <v>0</v>
      </c>
      <c r="K406" s="45">
        <v>2.85</v>
      </c>
      <c r="L406" s="45">
        <v>99.5</v>
      </c>
      <c r="M406" s="45">
        <v>1945.67</v>
      </c>
    </row>
    <row r="407" spans="1:13" ht="12.75" customHeight="1" hidden="1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</row>
    <row r="408" spans="1:13" ht="0.75" customHeight="1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</row>
    <row r="409" spans="1:13" ht="1.5" customHeight="1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</row>
    <row r="410" spans="1:13" ht="11.25" customHeight="1">
      <c r="A410" s="92">
        <v>99</v>
      </c>
      <c r="B410" s="93" t="s">
        <v>129</v>
      </c>
      <c r="C410" s="50" t="s">
        <v>130</v>
      </c>
      <c r="D410" s="45">
        <v>2856071</v>
      </c>
      <c r="E410" s="45">
        <v>3392071</v>
      </c>
      <c r="F410" s="45">
        <v>831886.5</v>
      </c>
      <c r="G410" s="45">
        <v>3388577.35</v>
      </c>
      <c r="H410" s="45">
        <v>831886.5</v>
      </c>
      <c r="I410" s="45">
        <v>3388577.35</v>
      </c>
      <c r="J410" s="45">
        <v>0</v>
      </c>
      <c r="K410" s="45">
        <v>25.150000000000002</v>
      </c>
      <c r="L410" s="45">
        <v>99.9</v>
      </c>
      <c r="M410" s="45">
        <v>3493.65</v>
      </c>
    </row>
    <row r="411" spans="1:13" ht="12.75" customHeight="1" hidden="1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</row>
    <row r="412" spans="1:13" ht="0.75" customHeight="1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</row>
    <row r="413" spans="1:13" ht="1.5" customHeight="1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</row>
    <row r="414" spans="1:13" ht="11.25" customHeight="1">
      <c r="A414" s="92">
        <v>100</v>
      </c>
      <c r="B414" s="93" t="s">
        <v>133</v>
      </c>
      <c r="C414" s="50" t="s">
        <v>134</v>
      </c>
      <c r="D414" s="45">
        <v>1487000</v>
      </c>
      <c r="E414" s="45">
        <v>1688300</v>
      </c>
      <c r="F414" s="45">
        <v>335254.95</v>
      </c>
      <c r="G414" s="45">
        <v>1682130.8800000001</v>
      </c>
      <c r="H414" s="45">
        <v>335254.95</v>
      </c>
      <c r="I414" s="45">
        <v>1682130.8800000001</v>
      </c>
      <c r="J414" s="45">
        <v>0</v>
      </c>
      <c r="K414" s="45">
        <v>12.48</v>
      </c>
      <c r="L414" s="45">
        <v>99.63</v>
      </c>
      <c r="M414" s="45">
        <v>6169.12</v>
      </c>
    </row>
    <row r="415" spans="1:13" ht="12.75" customHeight="1" hidden="1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</row>
    <row r="416" spans="1:13" ht="0.75" customHeight="1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</row>
    <row r="417" spans="1:13" ht="1.5" customHeight="1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</row>
    <row r="418" spans="1:13" ht="16.5" customHeight="1">
      <c r="A418" s="89">
        <v>101</v>
      </c>
      <c r="B418" s="110" t="s">
        <v>210</v>
      </c>
      <c r="C418" s="110"/>
      <c r="D418" s="49">
        <v>273839981</v>
      </c>
      <c r="E418" s="49">
        <v>315974911.63</v>
      </c>
      <c r="F418" s="49">
        <v>35630916.7</v>
      </c>
      <c r="G418" s="49">
        <v>260080079.46</v>
      </c>
      <c r="H418" s="49">
        <v>64114944.88</v>
      </c>
      <c r="I418" s="49">
        <v>258574169.77</v>
      </c>
      <c r="J418" s="49">
        <v>1505909.69</v>
      </c>
      <c r="K418" s="49">
        <v>100</v>
      </c>
      <c r="L418" s="49">
        <v>82.31</v>
      </c>
      <c r="M418" s="49">
        <v>55894832.17</v>
      </c>
    </row>
    <row r="419" spans="1:13" ht="12.75" customHeight="1" hidden="1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</row>
    <row r="420" spans="1:13" ht="11.25" customHeight="1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</row>
    <row r="421" spans="1:13" ht="12.75" customHeight="1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</row>
    <row r="422" spans="1:13" ht="12.75" customHeight="1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</row>
    <row r="423" spans="1:13" ht="12.75" customHeight="1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</row>
    <row r="424" spans="1:13" ht="12.75" customHeight="1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</row>
    <row r="425" spans="1:13" ht="12.75" customHeight="1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</row>
    <row r="426" spans="1:13" ht="12.75" customHeight="1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</row>
    <row r="427" spans="1:13" ht="12.75" customHeight="1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</row>
    <row r="428" spans="1:13" ht="12.75" customHeight="1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</row>
    <row r="429" spans="1:13" ht="12.75" customHeight="1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</row>
    <row r="430" spans="1:13" ht="12.75" customHeight="1">
      <c r="A430" s="35"/>
      <c r="B430" s="35"/>
      <c r="C430" s="55" t="s">
        <v>297</v>
      </c>
      <c r="D430" s="35"/>
      <c r="E430" s="35"/>
      <c r="F430" s="35"/>
      <c r="G430" s="53" t="s">
        <v>298</v>
      </c>
      <c r="H430" s="35"/>
      <c r="I430" s="35"/>
      <c r="J430" s="35"/>
      <c r="K430" s="53" t="s">
        <v>299</v>
      </c>
      <c r="L430" s="35"/>
      <c r="M430" s="35"/>
    </row>
    <row r="431" spans="1:13" ht="12.75" customHeight="1">
      <c r="A431" s="35"/>
      <c r="B431" s="35"/>
      <c r="C431" s="56" t="s">
        <v>482</v>
      </c>
      <c r="D431" s="35"/>
      <c r="E431" s="35"/>
      <c r="F431" s="35"/>
      <c r="G431" s="53" t="s">
        <v>301</v>
      </c>
      <c r="H431" s="35"/>
      <c r="I431" s="35"/>
      <c r="J431" s="35"/>
      <c r="K431" s="53" t="s">
        <v>302</v>
      </c>
      <c r="L431" s="35"/>
      <c r="M431" s="35"/>
    </row>
    <row r="432" spans="1:13" ht="12.75" customHeight="1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</row>
    <row r="433" spans="1:13" ht="12.75" customHeight="1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</row>
    <row r="434" spans="1:13" ht="12.75" customHeight="1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</row>
  </sheetData>
  <sheetProtection password="CADC" sheet="1"/>
  <mergeCells count="17">
    <mergeCell ref="A1:M1"/>
    <mergeCell ref="A2:M2"/>
    <mergeCell ref="A3:M3"/>
    <mergeCell ref="A4:M6"/>
    <mergeCell ref="A8:M8"/>
    <mergeCell ref="J12:J18"/>
    <mergeCell ref="D13:D14"/>
    <mergeCell ref="E13:E16"/>
    <mergeCell ref="M13:M16"/>
    <mergeCell ref="F14:F16"/>
    <mergeCell ref="B418:C418"/>
    <mergeCell ref="G14:G16"/>
    <mergeCell ref="H14:H16"/>
    <mergeCell ref="I14:I16"/>
    <mergeCell ref="K14:K16"/>
    <mergeCell ref="L14:L16"/>
    <mergeCell ref="B19:C19"/>
  </mergeCells>
  <printOptions/>
  <pageMargins left="0" right="0" top="0.7874015748031497" bottom="0.7874015748031497" header="0.31496062992125984" footer="0.31496062992125984"/>
  <pageSetup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368"/>
  <sheetViews>
    <sheetView zoomScalePageLayoutView="0" workbookViewId="0" topLeftCell="A1">
      <selection activeCell="B45" sqref="B45"/>
    </sheetView>
  </sheetViews>
  <sheetFormatPr defaultColWidth="6.8515625" defaultRowHeight="12.75" customHeight="1"/>
  <cols>
    <col min="1" max="1" width="6.28125" style="1" customWidth="1"/>
    <col min="2" max="2" width="82.00390625" style="1" bestFit="1" customWidth="1"/>
    <col min="3" max="3" width="13.28125" style="1" bestFit="1" customWidth="1"/>
    <col min="4" max="4" width="17.57421875" style="1" bestFit="1" customWidth="1"/>
    <col min="5" max="5" width="16.7109375" style="1" bestFit="1" customWidth="1"/>
    <col min="6" max="7" width="14.7109375" style="1" bestFit="1" customWidth="1"/>
    <col min="8" max="16384" width="6.8515625" style="1" customWidth="1"/>
  </cols>
  <sheetData>
    <row r="1" spans="1:7" ht="14.25" customHeight="1">
      <c r="A1" s="112" t="s">
        <v>0</v>
      </c>
      <c r="B1" s="112"/>
      <c r="C1" s="112"/>
      <c r="D1" s="112"/>
      <c r="E1" s="112"/>
      <c r="F1" s="112"/>
      <c r="G1" s="112"/>
    </row>
    <row r="2" spans="1:7" ht="14.25" customHeight="1">
      <c r="A2" s="113" t="s">
        <v>1</v>
      </c>
      <c r="B2" s="113"/>
      <c r="C2" s="113"/>
      <c r="D2" s="113"/>
      <c r="E2" s="113"/>
      <c r="F2" s="113"/>
      <c r="G2" s="113"/>
    </row>
    <row r="3" spans="1:7" ht="15" customHeight="1">
      <c r="A3" s="114" t="s">
        <v>2</v>
      </c>
      <c r="B3" s="114"/>
      <c r="C3" s="114"/>
      <c r="D3" s="114"/>
      <c r="E3" s="114"/>
      <c r="F3" s="114"/>
      <c r="G3" s="114"/>
    </row>
    <row r="4" ht="0.75" customHeight="1"/>
    <row r="5" spans="1:7" ht="12" customHeight="1">
      <c r="A5" s="115" t="s">
        <v>495</v>
      </c>
      <c r="B5" s="115"/>
      <c r="C5" s="115"/>
      <c r="D5" s="115"/>
      <c r="E5" s="115"/>
      <c r="F5" s="115"/>
      <c r="G5" s="115"/>
    </row>
    <row r="6" spans="1:7" ht="0.75" customHeight="1">
      <c r="A6" s="115"/>
      <c r="B6" s="115"/>
      <c r="C6" s="115"/>
      <c r="D6" s="115"/>
      <c r="E6" s="115"/>
      <c r="F6" s="115"/>
      <c r="G6" s="115"/>
    </row>
    <row r="7" spans="1:7" ht="20.25" customHeight="1">
      <c r="A7" s="115"/>
      <c r="B7" s="115"/>
      <c r="C7" s="115"/>
      <c r="D7" s="115"/>
      <c r="E7" s="115"/>
      <c r="F7" s="115"/>
      <c r="G7" s="115"/>
    </row>
    <row r="8" ht="10.5" customHeight="1"/>
    <row r="9" ht="7.5" customHeight="1"/>
    <row r="10" ht="10.5" customHeight="1"/>
    <row r="11" ht="3.75" customHeight="1"/>
    <row r="12" spans="1:7" ht="0.75" customHeight="1">
      <c r="A12" s="111" t="s">
        <v>432</v>
      </c>
      <c r="B12" s="111"/>
      <c r="C12" s="111"/>
      <c r="D12" s="111"/>
      <c r="E12" s="111"/>
      <c r="F12" s="111"/>
      <c r="G12" s="111"/>
    </row>
    <row r="13" spans="1:7" ht="9.75" customHeight="1">
      <c r="A13" s="111"/>
      <c r="B13" s="111"/>
      <c r="C13" s="111"/>
      <c r="D13" s="111"/>
      <c r="E13" s="111"/>
      <c r="F13" s="111"/>
      <c r="G13" s="111"/>
    </row>
    <row r="14" spans="1:7" ht="0.75" customHeight="1">
      <c r="A14" s="47"/>
      <c r="B14" s="47"/>
      <c r="C14" s="47"/>
      <c r="D14" s="47"/>
      <c r="E14" s="47"/>
      <c r="F14" s="47"/>
      <c r="G14" s="47"/>
    </row>
    <row r="15" spans="1:7" ht="2.25" customHeight="1">
      <c r="A15" s="47"/>
      <c r="B15" s="47"/>
      <c r="C15" s="47"/>
      <c r="D15" s="47"/>
      <c r="E15" s="47"/>
      <c r="F15" s="47"/>
      <c r="G15" s="47"/>
    </row>
    <row r="16" spans="1:7" ht="6.75" customHeight="1">
      <c r="A16" s="47"/>
      <c r="B16" s="47"/>
      <c r="C16" s="47"/>
      <c r="D16" s="47"/>
      <c r="E16" s="118" t="s">
        <v>4</v>
      </c>
      <c r="F16" s="118"/>
      <c r="G16" s="118"/>
    </row>
    <row r="17" spans="1:7" ht="15">
      <c r="A17" s="111" t="s">
        <v>5</v>
      </c>
      <c r="B17" s="118" t="s">
        <v>6</v>
      </c>
      <c r="C17" s="111" t="s">
        <v>211</v>
      </c>
      <c r="D17" s="111" t="s">
        <v>212</v>
      </c>
      <c r="E17" s="118"/>
      <c r="F17" s="118"/>
      <c r="G17" s="118"/>
    </row>
    <row r="18" spans="1:7" ht="6.75" customHeight="1">
      <c r="A18" s="111"/>
      <c r="B18" s="118"/>
      <c r="C18" s="111"/>
      <c r="D18" s="111"/>
      <c r="E18" s="47"/>
      <c r="F18" s="47"/>
      <c r="G18" s="47"/>
    </row>
    <row r="19" spans="1:7" ht="15">
      <c r="A19" s="47"/>
      <c r="B19" s="118"/>
      <c r="C19" s="111"/>
      <c r="D19" s="111"/>
      <c r="E19" s="111" t="s">
        <v>213</v>
      </c>
      <c r="F19" s="111" t="s">
        <v>477</v>
      </c>
      <c r="G19" s="111" t="s">
        <v>214</v>
      </c>
    </row>
    <row r="20" spans="1:7" ht="9.75" customHeight="1">
      <c r="A20" s="47"/>
      <c r="B20" s="47"/>
      <c r="C20" s="47"/>
      <c r="D20" s="47"/>
      <c r="E20" s="111"/>
      <c r="F20" s="111"/>
      <c r="G20" s="111"/>
    </row>
    <row r="21" spans="1:7" ht="0.75" customHeight="1">
      <c r="A21" s="47"/>
      <c r="B21" s="47"/>
      <c r="C21" s="47"/>
      <c r="D21" s="47"/>
      <c r="E21" s="47"/>
      <c r="F21" s="47"/>
      <c r="G21" s="47"/>
    </row>
    <row r="22" spans="1:7" ht="2.25" customHeight="1">
      <c r="A22" s="47"/>
      <c r="B22" s="47"/>
      <c r="C22" s="47"/>
      <c r="D22" s="47"/>
      <c r="E22" s="47"/>
      <c r="F22" s="47"/>
      <c r="G22" s="47"/>
    </row>
    <row r="23" spans="1:7" ht="15">
      <c r="A23" s="51">
        <v>1</v>
      </c>
      <c r="B23" s="117" t="s">
        <v>215</v>
      </c>
      <c r="C23" s="49">
        <v>14922520</v>
      </c>
      <c r="D23" s="49">
        <v>14922520</v>
      </c>
      <c r="E23" s="49">
        <v>1552656.65</v>
      </c>
      <c r="F23" s="49">
        <f>F27+F84+F96</f>
        <v>9584695.4</v>
      </c>
      <c r="G23" s="49">
        <v>13136727.530000001</v>
      </c>
    </row>
    <row r="24" spans="1:7" ht="8.25" customHeight="1">
      <c r="A24" s="47"/>
      <c r="B24" s="117"/>
      <c r="C24" s="47"/>
      <c r="D24" s="47"/>
      <c r="E24" s="47"/>
      <c r="F24" s="47"/>
      <c r="G24" s="47"/>
    </row>
    <row r="25" spans="1:7" ht="0.75" customHeight="1">
      <c r="A25" s="47"/>
      <c r="B25" s="47"/>
      <c r="C25" s="47"/>
      <c r="D25" s="47"/>
      <c r="E25" s="47"/>
      <c r="F25" s="47"/>
      <c r="G25" s="47"/>
    </row>
    <row r="26" spans="1:7" ht="2.25" customHeight="1">
      <c r="A26" s="47"/>
      <c r="B26" s="47"/>
      <c r="C26" s="47"/>
      <c r="D26" s="47"/>
      <c r="E26" s="47"/>
      <c r="F26" s="47"/>
      <c r="G26" s="47"/>
    </row>
    <row r="27" spans="1:7" ht="11.25" customHeight="1">
      <c r="A27" s="51">
        <v>2</v>
      </c>
      <c r="B27" s="48" t="s">
        <v>216</v>
      </c>
      <c r="C27" s="49">
        <v>14922520</v>
      </c>
      <c r="D27" s="49">
        <v>14922520</v>
      </c>
      <c r="E27" s="49">
        <v>1552656.65</v>
      </c>
      <c r="F27" s="49">
        <f>F30+F57+F60+F72+F75</f>
        <v>9584695.4</v>
      </c>
      <c r="G27" s="49">
        <v>13136727.530000001</v>
      </c>
    </row>
    <row r="28" spans="1:7" ht="0.75" customHeight="1">
      <c r="A28" s="47"/>
      <c r="B28" s="47"/>
      <c r="C28" s="47"/>
      <c r="D28" s="47"/>
      <c r="E28" s="47"/>
      <c r="F28" s="47"/>
      <c r="G28" s="47"/>
    </row>
    <row r="29" spans="1:7" ht="2.25" customHeight="1">
      <c r="A29" s="47"/>
      <c r="B29" s="47"/>
      <c r="C29" s="47"/>
      <c r="D29" s="47"/>
      <c r="E29" s="47"/>
      <c r="F29" s="47"/>
      <c r="G29" s="47"/>
    </row>
    <row r="30" spans="1:7" ht="11.25" customHeight="1">
      <c r="A30" s="52">
        <v>3</v>
      </c>
      <c r="B30" s="50" t="s">
        <v>217</v>
      </c>
      <c r="C30" s="45">
        <v>8125520</v>
      </c>
      <c r="D30" s="45">
        <v>8125520</v>
      </c>
      <c r="E30" s="45">
        <v>1312305.09</v>
      </c>
      <c r="F30" s="45">
        <f>F33+F45</f>
        <v>8105918.03</v>
      </c>
      <c r="G30" s="45">
        <v>7780767.9</v>
      </c>
    </row>
    <row r="31" spans="1:7" ht="0.75" customHeight="1">
      <c r="A31" s="47"/>
      <c r="B31" s="47"/>
      <c r="C31" s="47"/>
      <c r="D31" s="47"/>
      <c r="E31" s="47"/>
      <c r="F31" s="47"/>
      <c r="G31" s="47"/>
    </row>
    <row r="32" spans="1:7" ht="2.25" customHeight="1">
      <c r="A32" s="47"/>
      <c r="B32" s="47"/>
      <c r="C32" s="47"/>
      <c r="D32" s="47"/>
      <c r="E32" s="47"/>
      <c r="F32" s="47"/>
      <c r="G32" s="47"/>
    </row>
    <row r="33" spans="1:7" ht="11.25" customHeight="1">
      <c r="A33" s="52">
        <v>4</v>
      </c>
      <c r="B33" s="50" t="s">
        <v>218</v>
      </c>
      <c r="C33" s="45">
        <v>8125520</v>
      </c>
      <c r="D33" s="45">
        <v>8125520</v>
      </c>
      <c r="E33" s="45">
        <v>1312305.09</v>
      </c>
      <c r="F33" s="45">
        <v>8105918.03</v>
      </c>
      <c r="G33" s="45">
        <v>7780767.9</v>
      </c>
    </row>
    <row r="34" spans="1:7" ht="0.75" customHeight="1">
      <c r="A34" s="47"/>
      <c r="B34" s="47"/>
      <c r="C34" s="47"/>
      <c r="D34" s="47"/>
      <c r="E34" s="47"/>
      <c r="F34" s="47"/>
      <c r="G34" s="47"/>
    </row>
    <row r="35" spans="1:7" ht="2.25" customHeight="1">
      <c r="A35" s="47"/>
      <c r="B35" s="47"/>
      <c r="C35" s="47"/>
      <c r="D35" s="47"/>
      <c r="E35" s="47"/>
      <c r="F35" s="47"/>
      <c r="G35" s="47"/>
    </row>
    <row r="36" spans="1:7" ht="11.25" customHeight="1">
      <c r="A36" s="52">
        <v>5</v>
      </c>
      <c r="B36" s="50" t="s">
        <v>219</v>
      </c>
      <c r="C36" s="45">
        <v>8052200</v>
      </c>
      <c r="D36" s="45">
        <v>8052200</v>
      </c>
      <c r="E36" s="45">
        <v>1275697.29</v>
      </c>
      <c r="F36" s="45">
        <v>7938307.57</v>
      </c>
      <c r="G36" s="45">
        <v>7579725.19</v>
      </c>
    </row>
    <row r="37" spans="1:7" ht="0.75" customHeight="1">
      <c r="A37" s="47"/>
      <c r="B37" s="47"/>
      <c r="C37" s="47"/>
      <c r="D37" s="47"/>
      <c r="E37" s="47"/>
      <c r="F37" s="47"/>
      <c r="G37" s="47"/>
    </row>
    <row r="38" spans="1:7" ht="2.25" customHeight="1">
      <c r="A38" s="47"/>
      <c r="B38" s="47"/>
      <c r="C38" s="47"/>
      <c r="D38" s="47"/>
      <c r="E38" s="47"/>
      <c r="F38" s="47"/>
      <c r="G38" s="47"/>
    </row>
    <row r="39" spans="1:7" ht="11.25" customHeight="1">
      <c r="A39" s="52">
        <v>6</v>
      </c>
      <c r="B39" s="50" t="s">
        <v>220</v>
      </c>
      <c r="C39" s="45">
        <v>44200</v>
      </c>
      <c r="D39" s="45">
        <v>44200</v>
      </c>
      <c r="E39" s="45">
        <v>26959.440000000002</v>
      </c>
      <c r="F39" s="45">
        <v>133589</v>
      </c>
      <c r="G39" s="45">
        <v>175156.07</v>
      </c>
    </row>
    <row r="40" spans="1:7" ht="0.75" customHeight="1">
      <c r="A40" s="47"/>
      <c r="B40" s="47"/>
      <c r="C40" s="47"/>
      <c r="D40" s="47"/>
      <c r="E40" s="47"/>
      <c r="F40" s="47"/>
      <c r="G40" s="47"/>
    </row>
    <row r="41" spans="1:7" ht="2.25" customHeight="1">
      <c r="A41" s="47"/>
      <c r="B41" s="47"/>
      <c r="C41" s="47"/>
      <c r="D41" s="47"/>
      <c r="E41" s="47"/>
      <c r="F41" s="47"/>
      <c r="G41" s="47"/>
    </row>
    <row r="42" spans="1:7" ht="11.25" customHeight="1">
      <c r="A42" s="52">
        <v>7</v>
      </c>
      <c r="B42" s="50" t="s">
        <v>221</v>
      </c>
      <c r="C42" s="45">
        <v>29120</v>
      </c>
      <c r="D42" s="45">
        <v>29120</v>
      </c>
      <c r="E42" s="45">
        <v>9648.36</v>
      </c>
      <c r="F42" s="45">
        <v>34021.46</v>
      </c>
      <c r="G42" s="45">
        <v>25886.64</v>
      </c>
    </row>
    <row r="43" spans="1:7" ht="0.75" customHeight="1">
      <c r="A43" s="47"/>
      <c r="B43" s="47"/>
      <c r="C43" s="47"/>
      <c r="D43" s="47"/>
      <c r="E43" s="47"/>
      <c r="F43" s="47"/>
      <c r="G43" s="47"/>
    </row>
    <row r="44" spans="1:7" ht="2.25" customHeight="1">
      <c r="A44" s="47"/>
      <c r="B44" s="47"/>
      <c r="C44" s="47"/>
      <c r="D44" s="47"/>
      <c r="E44" s="47"/>
      <c r="F44" s="47"/>
      <c r="G44" s="47"/>
    </row>
    <row r="45" spans="1:7" ht="11.25" customHeight="1">
      <c r="A45" s="52">
        <v>8</v>
      </c>
      <c r="B45" s="50" t="s">
        <v>222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</row>
    <row r="46" spans="1:7" ht="0.75" customHeight="1">
      <c r="A46" s="47"/>
      <c r="B46" s="47"/>
      <c r="C46" s="47"/>
      <c r="D46" s="47"/>
      <c r="E46" s="47"/>
      <c r="F46" s="47"/>
      <c r="G46" s="47"/>
    </row>
    <row r="47" spans="1:7" ht="2.25" customHeight="1">
      <c r="A47" s="47"/>
      <c r="B47" s="47"/>
      <c r="C47" s="47"/>
      <c r="D47" s="47"/>
      <c r="E47" s="47"/>
      <c r="F47" s="47"/>
      <c r="G47" s="47"/>
    </row>
    <row r="48" spans="1:7" ht="11.25" customHeight="1">
      <c r="A48" s="52">
        <v>9</v>
      </c>
      <c r="B48" s="50" t="s">
        <v>219</v>
      </c>
      <c r="C48" s="45">
        <v>0</v>
      </c>
      <c r="D48" s="45">
        <v>0</v>
      </c>
      <c r="E48" s="45">
        <v>0</v>
      </c>
      <c r="F48" s="45">
        <v>0</v>
      </c>
      <c r="G48" s="45">
        <v>0</v>
      </c>
    </row>
    <row r="49" spans="1:7" ht="0.75" customHeight="1">
      <c r="A49" s="47"/>
      <c r="B49" s="47"/>
      <c r="C49" s="47"/>
      <c r="D49" s="47"/>
      <c r="E49" s="47"/>
      <c r="F49" s="47"/>
      <c r="G49" s="47"/>
    </row>
    <row r="50" spans="1:7" ht="2.25" customHeight="1">
      <c r="A50" s="47"/>
      <c r="B50" s="47"/>
      <c r="C50" s="47"/>
      <c r="D50" s="47"/>
      <c r="E50" s="47"/>
      <c r="F50" s="47"/>
      <c r="G50" s="47"/>
    </row>
    <row r="51" spans="1:7" ht="11.25" customHeight="1">
      <c r="A51" s="52">
        <v>10</v>
      </c>
      <c r="B51" s="50" t="s">
        <v>220</v>
      </c>
      <c r="C51" s="45">
        <v>0</v>
      </c>
      <c r="D51" s="45">
        <v>0</v>
      </c>
      <c r="E51" s="45">
        <v>0</v>
      </c>
      <c r="F51" s="45">
        <v>0</v>
      </c>
      <c r="G51" s="45">
        <v>0</v>
      </c>
    </row>
    <row r="52" spans="1:7" ht="0.75" customHeight="1">
      <c r="A52" s="47"/>
      <c r="B52" s="47"/>
      <c r="C52" s="47"/>
      <c r="D52" s="47"/>
      <c r="E52" s="47"/>
      <c r="F52" s="47"/>
      <c r="G52" s="47"/>
    </row>
    <row r="53" spans="1:7" ht="2.25" customHeight="1">
      <c r="A53" s="47"/>
      <c r="B53" s="47"/>
      <c r="C53" s="47"/>
      <c r="D53" s="47"/>
      <c r="E53" s="47"/>
      <c r="F53" s="47"/>
      <c r="G53" s="47"/>
    </row>
    <row r="54" spans="1:7" ht="11.25" customHeight="1">
      <c r="A54" s="52">
        <v>11</v>
      </c>
      <c r="B54" s="50" t="s">
        <v>221</v>
      </c>
      <c r="C54" s="45">
        <v>0</v>
      </c>
      <c r="D54" s="45">
        <v>0</v>
      </c>
      <c r="E54" s="45">
        <v>0</v>
      </c>
      <c r="F54" s="45">
        <v>0</v>
      </c>
      <c r="G54" s="45">
        <v>0</v>
      </c>
    </row>
    <row r="55" spans="1:7" ht="0.75" customHeight="1">
      <c r="A55" s="47"/>
      <c r="B55" s="47"/>
      <c r="C55" s="47"/>
      <c r="D55" s="47"/>
      <c r="E55" s="47"/>
      <c r="F55" s="47"/>
      <c r="G55" s="47"/>
    </row>
    <row r="56" spans="1:7" ht="2.25" customHeight="1">
      <c r="A56" s="47"/>
      <c r="B56" s="47"/>
      <c r="C56" s="47"/>
      <c r="D56" s="47"/>
      <c r="E56" s="47"/>
      <c r="F56" s="47"/>
      <c r="G56" s="47"/>
    </row>
    <row r="57" spans="1:7" ht="11.25" customHeight="1">
      <c r="A57" s="52">
        <v>12</v>
      </c>
      <c r="B57" s="50" t="s">
        <v>223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</row>
    <row r="58" spans="1:7" ht="0.75" customHeight="1">
      <c r="A58" s="47"/>
      <c r="B58" s="47"/>
      <c r="C58" s="47"/>
      <c r="D58" s="47"/>
      <c r="E58" s="47"/>
      <c r="F58" s="47"/>
      <c r="G58" s="47"/>
    </row>
    <row r="59" spans="1:7" ht="2.25" customHeight="1">
      <c r="A59" s="47"/>
      <c r="B59" s="47"/>
      <c r="C59" s="47"/>
      <c r="D59" s="47"/>
      <c r="E59" s="47"/>
      <c r="F59" s="47"/>
      <c r="G59" s="47"/>
    </row>
    <row r="60" spans="1:7" ht="11.25" customHeight="1">
      <c r="A60" s="52">
        <v>13</v>
      </c>
      <c r="B60" s="50" t="s">
        <v>224</v>
      </c>
      <c r="C60" s="45">
        <v>5040000</v>
      </c>
      <c r="D60" s="45">
        <v>5040000</v>
      </c>
      <c r="E60" s="45">
        <v>0</v>
      </c>
      <c r="F60" s="45">
        <v>0</v>
      </c>
      <c r="G60" s="45">
        <v>4462987.37</v>
      </c>
    </row>
    <row r="61" spans="1:7" ht="0.75" customHeight="1">
      <c r="A61" s="47"/>
      <c r="B61" s="47"/>
      <c r="C61" s="47"/>
      <c r="D61" s="47"/>
      <c r="E61" s="47"/>
      <c r="F61" s="47"/>
      <c r="G61" s="47"/>
    </row>
    <row r="62" spans="1:7" ht="2.25" customHeight="1">
      <c r="A62" s="47"/>
      <c r="B62" s="47"/>
      <c r="C62" s="47"/>
      <c r="D62" s="47"/>
      <c r="E62" s="47"/>
      <c r="F62" s="47"/>
      <c r="G62" s="47"/>
    </row>
    <row r="63" spans="1:7" ht="11.25" customHeight="1">
      <c r="A63" s="52">
        <v>14</v>
      </c>
      <c r="B63" s="50" t="s">
        <v>225</v>
      </c>
      <c r="C63" s="45">
        <v>0</v>
      </c>
      <c r="D63" s="45">
        <v>0</v>
      </c>
      <c r="E63" s="45">
        <v>0</v>
      </c>
      <c r="F63" s="45">
        <v>0</v>
      </c>
      <c r="G63" s="45">
        <v>0</v>
      </c>
    </row>
    <row r="64" spans="1:7" ht="0.75" customHeight="1">
      <c r="A64" s="47"/>
      <c r="B64" s="47"/>
      <c r="C64" s="47"/>
      <c r="D64" s="47"/>
      <c r="E64" s="47"/>
      <c r="F64" s="47"/>
      <c r="G64" s="47"/>
    </row>
    <row r="65" spans="1:7" ht="2.25" customHeight="1">
      <c r="A65" s="47"/>
      <c r="B65" s="47"/>
      <c r="C65" s="47"/>
      <c r="D65" s="47"/>
      <c r="E65" s="47"/>
      <c r="F65" s="47"/>
      <c r="G65" s="47"/>
    </row>
    <row r="66" spans="1:7" ht="11.25" customHeight="1">
      <c r="A66" s="52">
        <v>15</v>
      </c>
      <c r="B66" s="50" t="s">
        <v>226</v>
      </c>
      <c r="C66" s="45">
        <v>5040000</v>
      </c>
      <c r="D66" s="45">
        <v>5040000</v>
      </c>
      <c r="E66" s="45">
        <v>0</v>
      </c>
      <c r="F66" s="45">
        <v>0</v>
      </c>
      <c r="G66" s="45">
        <v>4462987.37</v>
      </c>
    </row>
    <row r="67" spans="1:7" ht="0.75" customHeight="1">
      <c r="A67" s="47"/>
      <c r="B67" s="47"/>
      <c r="C67" s="47"/>
      <c r="D67" s="47"/>
      <c r="E67" s="47"/>
      <c r="F67" s="47"/>
      <c r="G67" s="47"/>
    </row>
    <row r="68" spans="1:7" ht="2.25" customHeight="1">
      <c r="A68" s="47"/>
      <c r="B68" s="47"/>
      <c r="C68" s="47"/>
      <c r="D68" s="47"/>
      <c r="E68" s="47"/>
      <c r="F68" s="47"/>
      <c r="G68" s="47"/>
    </row>
    <row r="69" spans="1:7" ht="11.25" customHeight="1">
      <c r="A69" s="52">
        <v>16</v>
      </c>
      <c r="B69" s="50" t="s">
        <v>227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</row>
    <row r="70" spans="1:7" ht="0.75" customHeight="1">
      <c r="A70" s="47"/>
      <c r="B70" s="47"/>
      <c r="C70" s="47"/>
      <c r="D70" s="47"/>
      <c r="E70" s="47"/>
      <c r="F70" s="47"/>
      <c r="G70" s="47"/>
    </row>
    <row r="71" spans="1:7" ht="2.25" customHeight="1">
      <c r="A71" s="47"/>
      <c r="B71" s="47"/>
      <c r="C71" s="47"/>
      <c r="D71" s="47"/>
      <c r="E71" s="47"/>
      <c r="F71" s="47"/>
      <c r="G71" s="47"/>
    </row>
    <row r="72" spans="1:7" ht="11.25" customHeight="1">
      <c r="A72" s="52">
        <v>17</v>
      </c>
      <c r="B72" s="50" t="s">
        <v>228</v>
      </c>
      <c r="C72" s="45">
        <v>437000</v>
      </c>
      <c r="D72" s="45">
        <v>437000</v>
      </c>
      <c r="E72" s="45">
        <v>22880</v>
      </c>
      <c r="F72" s="45">
        <v>162620.62</v>
      </c>
      <c r="G72" s="45">
        <v>198940</v>
      </c>
    </row>
    <row r="73" spans="1:7" ht="0.75" customHeight="1">
      <c r="A73" s="47"/>
      <c r="B73" s="47"/>
      <c r="C73" s="47"/>
      <c r="D73" s="47"/>
      <c r="E73" s="47"/>
      <c r="F73" s="47"/>
      <c r="G73" s="47"/>
    </row>
    <row r="74" spans="1:7" ht="2.25" customHeight="1">
      <c r="A74" s="47"/>
      <c r="B74" s="47"/>
      <c r="C74" s="47"/>
      <c r="D74" s="47"/>
      <c r="E74" s="47"/>
      <c r="F74" s="47"/>
      <c r="G74" s="47"/>
    </row>
    <row r="75" spans="1:7" ht="11.25" customHeight="1">
      <c r="A75" s="52">
        <v>18</v>
      </c>
      <c r="B75" s="50" t="s">
        <v>229</v>
      </c>
      <c r="C75" s="45">
        <v>1320000</v>
      </c>
      <c r="D75" s="45">
        <v>1320000</v>
      </c>
      <c r="E75" s="45">
        <v>217471.56</v>
      </c>
      <c r="F75" s="45">
        <v>1316156.75</v>
      </c>
      <c r="G75" s="45">
        <v>694032.26</v>
      </c>
    </row>
    <row r="76" spans="1:7" ht="0.75" customHeight="1">
      <c r="A76" s="47"/>
      <c r="B76" s="47"/>
      <c r="C76" s="47"/>
      <c r="D76" s="47"/>
      <c r="E76" s="47"/>
      <c r="F76" s="47"/>
      <c r="G76" s="47"/>
    </row>
    <row r="77" spans="1:7" ht="2.25" customHeight="1">
      <c r="A77" s="47"/>
      <c r="B77" s="47"/>
      <c r="C77" s="47"/>
      <c r="D77" s="47"/>
      <c r="E77" s="47"/>
      <c r="F77" s="47"/>
      <c r="G77" s="47"/>
    </row>
    <row r="78" spans="1:7" ht="11.25" customHeight="1">
      <c r="A78" s="52">
        <v>19</v>
      </c>
      <c r="B78" s="50" t="s">
        <v>230</v>
      </c>
      <c r="C78" s="45">
        <v>0</v>
      </c>
      <c r="D78" s="45">
        <v>0</v>
      </c>
      <c r="E78" s="45">
        <v>0</v>
      </c>
      <c r="F78" s="45">
        <v>0</v>
      </c>
      <c r="G78" s="45">
        <v>0</v>
      </c>
    </row>
    <row r="79" spans="1:7" ht="0.75" customHeight="1">
      <c r="A79" s="47"/>
      <c r="B79" s="47"/>
      <c r="C79" s="47"/>
      <c r="D79" s="47"/>
      <c r="E79" s="47"/>
      <c r="F79" s="47"/>
      <c r="G79" s="47"/>
    </row>
    <row r="80" spans="1:7" ht="2.25" customHeight="1">
      <c r="A80" s="47"/>
      <c r="B80" s="47"/>
      <c r="C80" s="47"/>
      <c r="D80" s="47"/>
      <c r="E80" s="47"/>
      <c r="F80" s="47"/>
      <c r="G80" s="47"/>
    </row>
    <row r="81" spans="1:7" ht="11.25" customHeight="1">
      <c r="A81" s="52">
        <v>20</v>
      </c>
      <c r="B81" s="50" t="s">
        <v>231</v>
      </c>
      <c r="C81" s="45">
        <v>1320000</v>
      </c>
      <c r="D81" s="45">
        <v>1320000</v>
      </c>
      <c r="E81" s="45">
        <v>217471.56</v>
      </c>
      <c r="F81" s="45">
        <v>1316156.75</v>
      </c>
      <c r="G81" s="45">
        <v>694032.26</v>
      </c>
    </row>
    <row r="82" spans="1:7" ht="0.75" customHeight="1">
      <c r="A82" s="47"/>
      <c r="B82" s="47"/>
      <c r="C82" s="47"/>
      <c r="D82" s="47"/>
      <c r="E82" s="47"/>
      <c r="F82" s="47"/>
      <c r="G82" s="47"/>
    </row>
    <row r="83" spans="1:7" ht="2.25" customHeight="1">
      <c r="A83" s="47"/>
      <c r="B83" s="47"/>
      <c r="C83" s="47"/>
      <c r="D83" s="47"/>
      <c r="E83" s="47"/>
      <c r="F83" s="47"/>
      <c r="G83" s="47"/>
    </row>
    <row r="84" spans="1:7" ht="11.25" customHeight="1">
      <c r="A84" s="51">
        <v>21</v>
      </c>
      <c r="B84" s="48" t="s">
        <v>232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</row>
    <row r="85" spans="1:7" ht="0.75" customHeight="1">
      <c r="A85" s="47"/>
      <c r="B85" s="47"/>
      <c r="C85" s="47"/>
      <c r="D85" s="47"/>
      <c r="E85" s="47"/>
      <c r="F85" s="47"/>
      <c r="G85" s="47"/>
    </row>
    <row r="86" spans="1:7" ht="2.25" customHeight="1">
      <c r="A86" s="47"/>
      <c r="B86" s="47"/>
      <c r="C86" s="47"/>
      <c r="D86" s="47"/>
      <c r="E86" s="47"/>
      <c r="F86" s="47"/>
      <c r="G86" s="47"/>
    </row>
    <row r="87" spans="1:7" ht="11.25" customHeight="1">
      <c r="A87" s="52">
        <v>22</v>
      </c>
      <c r="B87" s="50" t="s">
        <v>233</v>
      </c>
      <c r="C87" s="45">
        <v>0</v>
      </c>
      <c r="D87" s="45">
        <v>0</v>
      </c>
      <c r="E87" s="45">
        <v>0</v>
      </c>
      <c r="F87" s="45">
        <v>0</v>
      </c>
      <c r="G87" s="45">
        <v>0</v>
      </c>
    </row>
    <row r="88" spans="1:7" ht="0.75" customHeight="1">
      <c r="A88" s="47"/>
      <c r="B88" s="47"/>
      <c r="C88" s="47"/>
      <c r="D88" s="47"/>
      <c r="E88" s="47"/>
      <c r="F88" s="47"/>
      <c r="G88" s="47"/>
    </row>
    <row r="89" spans="1:7" ht="2.25" customHeight="1">
      <c r="A89" s="47"/>
      <c r="B89" s="47"/>
      <c r="C89" s="47"/>
      <c r="D89" s="47"/>
      <c r="E89" s="47"/>
      <c r="F89" s="47"/>
      <c r="G89" s="47"/>
    </row>
    <row r="90" spans="1:7" ht="11.25" customHeight="1">
      <c r="A90" s="52">
        <v>23</v>
      </c>
      <c r="B90" s="50" t="s">
        <v>234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</row>
    <row r="91" spans="1:7" ht="0.75" customHeight="1">
      <c r="A91" s="47"/>
      <c r="B91" s="47"/>
      <c r="C91" s="47"/>
      <c r="D91" s="47"/>
      <c r="E91" s="47"/>
      <c r="F91" s="47"/>
      <c r="G91" s="47"/>
    </row>
    <row r="92" spans="1:7" ht="2.25" customHeight="1">
      <c r="A92" s="47"/>
      <c r="B92" s="47"/>
      <c r="C92" s="47"/>
      <c r="D92" s="47"/>
      <c r="E92" s="47"/>
      <c r="F92" s="47"/>
      <c r="G92" s="47"/>
    </row>
    <row r="93" spans="1:7" ht="11.25" customHeight="1">
      <c r="A93" s="52">
        <v>24</v>
      </c>
      <c r="B93" s="50" t="s">
        <v>235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</row>
    <row r="94" spans="1:7" ht="0.75" customHeight="1">
      <c r="A94" s="47"/>
      <c r="B94" s="47"/>
      <c r="C94" s="47"/>
      <c r="D94" s="47"/>
      <c r="E94" s="47"/>
      <c r="F94" s="47"/>
      <c r="G94" s="47"/>
    </row>
    <row r="95" spans="1:7" ht="2.25" customHeight="1">
      <c r="A95" s="47"/>
      <c r="B95" s="47"/>
      <c r="C95" s="47"/>
      <c r="D95" s="47"/>
      <c r="E95" s="47"/>
      <c r="F95" s="47"/>
      <c r="G95" s="47"/>
    </row>
    <row r="96" spans="1:7" ht="11.25" customHeight="1">
      <c r="A96" s="51">
        <v>25</v>
      </c>
      <c r="B96" s="48" t="s">
        <v>236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</row>
    <row r="97" spans="1:7" ht="0.75" customHeight="1">
      <c r="A97" s="47"/>
      <c r="B97" s="47"/>
      <c r="C97" s="47"/>
      <c r="D97" s="47"/>
      <c r="E97" s="47"/>
      <c r="F97" s="47"/>
      <c r="G97" s="47"/>
    </row>
    <row r="98" spans="1:7" ht="2.25" customHeight="1">
      <c r="A98" s="47"/>
      <c r="B98" s="47"/>
      <c r="C98" s="47"/>
      <c r="D98" s="47"/>
      <c r="E98" s="47"/>
      <c r="F98" s="47"/>
      <c r="G98" s="47"/>
    </row>
    <row r="99" spans="1:7" ht="11.25" customHeight="1">
      <c r="A99" s="51">
        <v>26</v>
      </c>
      <c r="B99" s="48" t="s">
        <v>237</v>
      </c>
      <c r="C99" s="49">
        <v>13161410</v>
      </c>
      <c r="D99" s="49">
        <v>13161410</v>
      </c>
      <c r="E99" s="49">
        <v>1255459.42</v>
      </c>
      <c r="F99" s="49">
        <v>10669762.1</v>
      </c>
      <c r="G99" s="49">
        <v>12111609.98</v>
      </c>
    </row>
    <row r="100" spans="1:7" ht="0.75" customHeight="1">
      <c r="A100" s="47"/>
      <c r="B100" s="47"/>
      <c r="C100" s="47"/>
      <c r="D100" s="47"/>
      <c r="E100" s="47"/>
      <c r="F100" s="47"/>
      <c r="G100" s="47"/>
    </row>
    <row r="101" spans="1:7" ht="2.25" customHeight="1">
      <c r="A101" s="47"/>
      <c r="B101" s="47"/>
      <c r="C101" s="47"/>
      <c r="D101" s="47"/>
      <c r="E101" s="47"/>
      <c r="F101" s="47"/>
      <c r="G101" s="47"/>
    </row>
    <row r="102" spans="1:7" ht="11.25" customHeight="1">
      <c r="A102" s="51">
        <v>27</v>
      </c>
      <c r="B102" s="48" t="s">
        <v>238</v>
      </c>
      <c r="C102" s="49">
        <v>28083930</v>
      </c>
      <c r="D102" s="49">
        <v>28083930</v>
      </c>
      <c r="E102" s="49">
        <v>2828116.07</v>
      </c>
      <c r="F102" s="49">
        <f>F23+F99</f>
        <v>20254457.5</v>
      </c>
      <c r="G102" s="49">
        <v>25248337.51</v>
      </c>
    </row>
    <row r="103" spans="1:8" ht="15">
      <c r="A103" s="47"/>
      <c r="B103" s="47"/>
      <c r="C103" s="47"/>
      <c r="D103" s="47"/>
      <c r="E103" s="47"/>
      <c r="F103" s="47"/>
      <c r="G103" s="47"/>
      <c r="H103" s="57"/>
    </row>
    <row r="104" spans="1:7" ht="0.75" customHeight="1">
      <c r="A104" s="47"/>
      <c r="B104" s="47"/>
      <c r="C104" s="47"/>
      <c r="D104" s="47"/>
      <c r="E104" s="47"/>
      <c r="F104" s="47"/>
      <c r="G104" s="47"/>
    </row>
    <row r="105" spans="1:7" ht="2.25" customHeight="1">
      <c r="A105" s="47"/>
      <c r="B105" s="47"/>
      <c r="C105" s="47"/>
      <c r="D105" s="47"/>
      <c r="E105" s="47"/>
      <c r="F105" s="47"/>
      <c r="G105" s="47"/>
    </row>
    <row r="106" spans="1:7" ht="8.25" customHeight="1">
      <c r="A106" s="47"/>
      <c r="B106" s="47"/>
      <c r="C106" s="44"/>
      <c r="D106" s="47"/>
      <c r="E106" s="47"/>
      <c r="F106" s="47"/>
      <c r="G106" s="47"/>
    </row>
    <row r="107" spans="1:7" ht="7.5" customHeight="1">
      <c r="A107" s="47"/>
      <c r="B107" s="47"/>
      <c r="C107" s="47"/>
      <c r="D107" s="47"/>
      <c r="E107" s="47"/>
      <c r="F107" s="47"/>
      <c r="G107" s="47"/>
    </row>
    <row r="108" spans="1:7" ht="11.25" customHeight="1">
      <c r="A108" s="44" t="s">
        <v>5</v>
      </c>
      <c r="B108" s="118" t="s">
        <v>37</v>
      </c>
      <c r="C108" s="47"/>
      <c r="D108" s="47"/>
      <c r="E108" s="111" t="s">
        <v>496</v>
      </c>
      <c r="F108" s="111"/>
      <c r="G108" s="111"/>
    </row>
    <row r="109" spans="1:7" ht="15">
      <c r="A109" s="47"/>
      <c r="B109" s="118"/>
      <c r="C109" s="47"/>
      <c r="D109" s="47"/>
      <c r="E109" s="111" t="s">
        <v>497</v>
      </c>
      <c r="F109" s="111"/>
      <c r="G109" s="111" t="s">
        <v>498</v>
      </c>
    </row>
    <row r="110" spans="1:7" ht="15">
      <c r="A110" s="47"/>
      <c r="B110" s="47"/>
      <c r="C110" s="47"/>
      <c r="D110" s="111" t="s">
        <v>239</v>
      </c>
      <c r="E110" s="47"/>
      <c r="F110" s="47"/>
      <c r="G110" s="111"/>
    </row>
    <row r="111" spans="1:7" ht="28.5" customHeight="1">
      <c r="A111" s="47"/>
      <c r="B111" s="47"/>
      <c r="C111" s="111" t="s">
        <v>60</v>
      </c>
      <c r="D111" s="111"/>
      <c r="E111" s="58" t="s">
        <v>213</v>
      </c>
      <c r="F111" s="44" t="s">
        <v>292</v>
      </c>
      <c r="G111" s="111"/>
    </row>
    <row r="112" spans="1:7" ht="0.75" customHeight="1">
      <c r="A112" s="47"/>
      <c r="B112" s="47"/>
      <c r="C112" s="111"/>
      <c r="D112" s="47"/>
      <c r="E112" s="47"/>
      <c r="F112" s="47"/>
      <c r="G112" s="47"/>
    </row>
    <row r="113" spans="1:7" ht="2.25" customHeight="1">
      <c r="A113" s="47"/>
      <c r="B113" s="47"/>
      <c r="C113" s="47"/>
      <c r="D113" s="47"/>
      <c r="E113" s="47"/>
      <c r="F113" s="47"/>
      <c r="G113" s="47"/>
    </row>
    <row r="114" spans="1:7" ht="15">
      <c r="A114" s="51">
        <v>28</v>
      </c>
      <c r="B114" s="117" t="s">
        <v>240</v>
      </c>
      <c r="C114" s="49">
        <v>12463600</v>
      </c>
      <c r="D114" s="49">
        <v>12704000</v>
      </c>
      <c r="E114" s="49">
        <v>1329547.1400000001</v>
      </c>
      <c r="F114" s="49">
        <f>F120+F132</f>
        <v>4614746.07</v>
      </c>
      <c r="G114" s="49">
        <f>G120+G132</f>
        <v>483916.23</v>
      </c>
    </row>
    <row r="115" spans="1:7" ht="8.25" customHeight="1">
      <c r="A115" s="47"/>
      <c r="B115" s="117"/>
      <c r="C115" s="47"/>
      <c r="D115" s="47"/>
      <c r="E115" s="47"/>
      <c r="F115" s="47"/>
      <c r="G115" s="47"/>
    </row>
    <row r="116" spans="1:7" ht="8.25" customHeight="1">
      <c r="A116" s="47"/>
      <c r="B116" s="117"/>
      <c r="C116" s="47"/>
      <c r="D116" s="47"/>
      <c r="E116" s="47"/>
      <c r="F116" s="47"/>
      <c r="G116" s="47"/>
    </row>
    <row r="117" spans="1:7" ht="0.75" customHeight="1">
      <c r="A117" s="47"/>
      <c r="B117" s="47"/>
      <c r="C117" s="47"/>
      <c r="D117" s="47"/>
      <c r="E117" s="47"/>
      <c r="F117" s="47"/>
      <c r="G117" s="47"/>
    </row>
    <row r="118" spans="1:7" ht="0.75" customHeight="1">
      <c r="A118" s="47"/>
      <c r="B118" s="47"/>
      <c r="C118" s="47"/>
      <c r="D118" s="47"/>
      <c r="E118" s="47"/>
      <c r="F118" s="47"/>
      <c r="G118" s="47"/>
    </row>
    <row r="119" spans="1:7" ht="2.25" customHeight="1">
      <c r="A119" s="47"/>
      <c r="B119" s="47"/>
      <c r="C119" s="47"/>
      <c r="D119" s="47"/>
      <c r="E119" s="47"/>
      <c r="F119" s="47"/>
      <c r="G119" s="47"/>
    </row>
    <row r="120" spans="1:7" ht="10.5" customHeight="1">
      <c r="A120" s="51">
        <v>29</v>
      </c>
      <c r="B120" s="48" t="s">
        <v>241</v>
      </c>
      <c r="C120" s="49">
        <v>3763600</v>
      </c>
      <c r="D120" s="49">
        <v>4004000</v>
      </c>
      <c r="E120" s="49">
        <v>517179.04000000004</v>
      </c>
      <c r="F120" s="49">
        <f>F124+F128</f>
        <v>851246.85</v>
      </c>
      <c r="G120" s="49">
        <f>G124</f>
        <v>70661.73</v>
      </c>
    </row>
    <row r="121" spans="1:7" ht="0.75" customHeight="1">
      <c r="A121" s="47"/>
      <c r="B121" s="47"/>
      <c r="C121" s="47"/>
      <c r="D121" s="47"/>
      <c r="E121" s="47"/>
      <c r="F121" s="47"/>
      <c r="G121" s="47"/>
    </row>
    <row r="122" spans="1:7" ht="0.75" customHeight="1">
      <c r="A122" s="47"/>
      <c r="B122" s="47"/>
      <c r="C122" s="47"/>
      <c r="D122" s="47"/>
      <c r="E122" s="47"/>
      <c r="F122" s="47"/>
      <c r="G122" s="47"/>
    </row>
    <row r="123" spans="1:7" ht="2.25" customHeight="1">
      <c r="A123" s="47"/>
      <c r="B123" s="47"/>
      <c r="C123" s="47"/>
      <c r="D123" s="47"/>
      <c r="E123" s="47"/>
      <c r="F123" s="47"/>
      <c r="G123" s="47"/>
    </row>
    <row r="124" spans="1:7" ht="10.5" customHeight="1">
      <c r="A124" s="52">
        <v>30</v>
      </c>
      <c r="B124" s="50" t="s">
        <v>242</v>
      </c>
      <c r="C124" s="45">
        <v>2451600</v>
      </c>
      <c r="D124" s="45">
        <v>2692000</v>
      </c>
      <c r="E124" s="45">
        <v>517179.04000000004</v>
      </c>
      <c r="F124" s="45">
        <v>847731.53</v>
      </c>
      <c r="G124" s="45">
        <v>70661.73</v>
      </c>
    </row>
    <row r="125" spans="1:7" ht="0.75" customHeight="1">
      <c r="A125" s="47"/>
      <c r="B125" s="47"/>
      <c r="C125" s="47"/>
      <c r="D125" s="47"/>
      <c r="E125" s="47"/>
      <c r="F125" s="47"/>
      <c r="G125" s="47"/>
    </row>
    <row r="126" spans="1:7" ht="0.75" customHeight="1">
      <c r="A126" s="47"/>
      <c r="B126" s="47"/>
      <c r="C126" s="47"/>
      <c r="D126" s="47"/>
      <c r="E126" s="47"/>
      <c r="F126" s="47"/>
      <c r="G126" s="47"/>
    </row>
    <row r="127" spans="1:7" ht="2.25" customHeight="1">
      <c r="A127" s="47"/>
      <c r="B127" s="47"/>
      <c r="C127" s="47"/>
      <c r="D127" s="47"/>
      <c r="E127" s="47"/>
      <c r="F127" s="47"/>
      <c r="G127" s="47"/>
    </row>
    <row r="128" spans="1:7" ht="10.5" customHeight="1">
      <c r="A128" s="52">
        <v>31</v>
      </c>
      <c r="B128" s="50" t="s">
        <v>243</v>
      </c>
      <c r="C128" s="45">
        <v>1312000</v>
      </c>
      <c r="D128" s="45">
        <v>1312000</v>
      </c>
      <c r="E128" s="45">
        <v>0</v>
      </c>
      <c r="F128" s="45">
        <v>3515.32</v>
      </c>
      <c r="G128" s="45">
        <v>0</v>
      </c>
    </row>
    <row r="129" spans="1:7" ht="0.75" customHeight="1">
      <c r="A129" s="47"/>
      <c r="B129" s="47"/>
      <c r="C129" s="47"/>
      <c r="D129" s="47"/>
      <c r="E129" s="47"/>
      <c r="F129" s="47">
        <v>5</v>
      </c>
      <c r="G129" s="47"/>
    </row>
    <row r="130" spans="1:7" ht="0.75" customHeight="1">
      <c r="A130" s="47"/>
      <c r="B130" s="47"/>
      <c r="C130" s="47"/>
      <c r="D130" s="47"/>
      <c r="E130" s="47"/>
      <c r="F130" s="47"/>
      <c r="G130" s="47"/>
    </row>
    <row r="131" spans="1:7" ht="2.25" customHeight="1">
      <c r="A131" s="47"/>
      <c r="B131" s="47"/>
      <c r="C131" s="47"/>
      <c r="D131" s="47"/>
      <c r="E131" s="47"/>
      <c r="F131" s="47"/>
      <c r="G131" s="47"/>
    </row>
    <row r="132" spans="1:7" ht="10.5" customHeight="1">
      <c r="A132" s="51">
        <v>32</v>
      </c>
      <c r="B132" s="48" t="s">
        <v>244</v>
      </c>
      <c r="C132" s="49">
        <v>8700000</v>
      </c>
      <c r="D132" s="49">
        <v>8700000</v>
      </c>
      <c r="E132" s="49">
        <v>812368.1</v>
      </c>
      <c r="F132" s="49">
        <v>3763499.22</v>
      </c>
      <c r="G132" s="49">
        <f>G136</f>
        <v>413254.5</v>
      </c>
    </row>
    <row r="133" spans="1:7" ht="0.75" customHeight="1">
      <c r="A133" s="47"/>
      <c r="B133" s="47"/>
      <c r="C133" s="47"/>
      <c r="D133" s="47"/>
      <c r="E133" s="47"/>
      <c r="F133" s="47"/>
      <c r="G133" s="47"/>
    </row>
    <row r="134" spans="1:7" ht="0.75" customHeight="1">
      <c r="A134" s="47"/>
      <c r="B134" s="47"/>
      <c r="C134" s="47"/>
      <c r="D134" s="47"/>
      <c r="E134" s="47"/>
      <c r="F134" s="47"/>
      <c r="G134" s="47"/>
    </row>
    <row r="135" spans="1:7" ht="2.25" customHeight="1">
      <c r="A135" s="47"/>
      <c r="B135" s="47"/>
      <c r="C135" s="47"/>
      <c r="D135" s="47"/>
      <c r="E135" s="47"/>
      <c r="F135" s="47"/>
      <c r="G135" s="47"/>
    </row>
    <row r="136" spans="1:7" ht="10.5" customHeight="1">
      <c r="A136" s="52">
        <v>33</v>
      </c>
      <c r="B136" s="50" t="s">
        <v>245</v>
      </c>
      <c r="C136" s="45">
        <v>8700000</v>
      </c>
      <c r="D136" s="45">
        <v>8700000</v>
      </c>
      <c r="E136" s="45">
        <v>812368.1</v>
      </c>
      <c r="F136" s="45">
        <v>3763499.22</v>
      </c>
      <c r="G136" s="45">
        <f>G140+G144+G148</f>
        <v>413254.5</v>
      </c>
    </row>
    <row r="137" spans="1:7" ht="0.75" customHeight="1">
      <c r="A137" s="47"/>
      <c r="B137" s="47"/>
      <c r="C137" s="47"/>
      <c r="D137" s="47"/>
      <c r="E137" s="47"/>
      <c r="F137" s="47"/>
      <c r="G137" s="47"/>
    </row>
    <row r="138" spans="1:7" ht="0.75" customHeight="1">
      <c r="A138" s="47"/>
      <c r="B138" s="47"/>
      <c r="C138" s="47"/>
      <c r="D138" s="47"/>
      <c r="E138" s="47"/>
      <c r="F138" s="47"/>
      <c r="G138" s="47"/>
    </row>
    <row r="139" spans="1:7" ht="2.25" customHeight="1">
      <c r="A139" s="47"/>
      <c r="B139" s="47"/>
      <c r="C139" s="47"/>
      <c r="D139" s="47"/>
      <c r="E139" s="47"/>
      <c r="F139" s="47"/>
      <c r="G139" s="47"/>
    </row>
    <row r="140" spans="1:7" ht="10.5" customHeight="1">
      <c r="A140" s="52">
        <v>34</v>
      </c>
      <c r="B140" s="50" t="s">
        <v>246</v>
      </c>
      <c r="C140" s="45">
        <v>4400000</v>
      </c>
      <c r="D140" s="45">
        <v>4400000</v>
      </c>
      <c r="E140" s="45">
        <v>268732.37</v>
      </c>
      <c r="F140" s="45">
        <v>1176434.25</v>
      </c>
      <c r="G140" s="45">
        <v>110092.79</v>
      </c>
    </row>
    <row r="141" spans="1:7" ht="0.75" customHeight="1">
      <c r="A141" s="47"/>
      <c r="B141" s="47"/>
      <c r="C141" s="47"/>
      <c r="D141" s="47"/>
      <c r="E141" s="47"/>
      <c r="F141" s="47"/>
      <c r="G141" s="47"/>
    </row>
    <row r="142" spans="1:7" ht="0.75" customHeight="1">
      <c r="A142" s="47"/>
      <c r="B142" s="47"/>
      <c r="C142" s="47"/>
      <c r="D142" s="47"/>
      <c r="E142" s="47"/>
      <c r="F142" s="47"/>
      <c r="G142" s="47"/>
    </row>
    <row r="143" spans="1:7" ht="2.25" customHeight="1">
      <c r="A143" s="47"/>
      <c r="B143" s="47"/>
      <c r="C143" s="47"/>
      <c r="D143" s="47"/>
      <c r="E143" s="47"/>
      <c r="F143" s="47"/>
      <c r="G143" s="47"/>
    </row>
    <row r="144" spans="1:7" ht="10.5" customHeight="1">
      <c r="A144" s="52">
        <v>35</v>
      </c>
      <c r="B144" s="50" t="s">
        <v>247</v>
      </c>
      <c r="C144" s="45">
        <v>1000000</v>
      </c>
      <c r="D144" s="45">
        <v>1000000</v>
      </c>
      <c r="E144" s="45">
        <v>121976.31</v>
      </c>
      <c r="F144" s="45">
        <v>604819.9</v>
      </c>
      <c r="G144" s="45">
        <v>45253.12</v>
      </c>
    </row>
    <row r="145" spans="1:7" ht="0.75" customHeight="1">
      <c r="A145" s="47"/>
      <c r="B145" s="47"/>
      <c r="C145" s="47"/>
      <c r="D145" s="47"/>
      <c r="E145" s="47"/>
      <c r="F145" s="47"/>
      <c r="G145" s="47"/>
    </row>
    <row r="146" spans="1:7" ht="0.75" customHeight="1">
      <c r="A146" s="47"/>
      <c r="B146" s="47"/>
      <c r="C146" s="47"/>
      <c r="D146" s="47"/>
      <c r="E146" s="47"/>
      <c r="F146" s="47"/>
      <c r="G146" s="47"/>
    </row>
    <row r="147" spans="1:7" ht="2.25" customHeight="1">
      <c r="A147" s="47"/>
      <c r="B147" s="47"/>
      <c r="C147" s="47"/>
      <c r="D147" s="47"/>
      <c r="E147" s="47"/>
      <c r="F147" s="47"/>
      <c r="G147" s="47"/>
    </row>
    <row r="148" spans="1:7" ht="10.5" customHeight="1">
      <c r="A148" s="52">
        <v>36</v>
      </c>
      <c r="B148" s="50" t="s">
        <v>248</v>
      </c>
      <c r="C148" s="45">
        <v>3300000</v>
      </c>
      <c r="D148" s="45">
        <v>3300000</v>
      </c>
      <c r="E148" s="45">
        <v>421659.42</v>
      </c>
      <c r="F148" s="45">
        <v>1982245.07</v>
      </c>
      <c r="G148" s="45">
        <v>257908.59</v>
      </c>
    </row>
    <row r="149" spans="1:7" ht="0.75" customHeight="1">
      <c r="A149" s="47"/>
      <c r="B149" s="47"/>
      <c r="C149" s="47"/>
      <c r="D149" s="47"/>
      <c r="E149" s="47"/>
      <c r="F149" s="47"/>
      <c r="G149" s="47"/>
    </row>
    <row r="150" spans="1:7" ht="0.75" customHeight="1">
      <c r="A150" s="47"/>
      <c r="B150" s="47"/>
      <c r="C150" s="47"/>
      <c r="D150" s="47"/>
      <c r="E150" s="47"/>
      <c r="F150" s="47"/>
      <c r="G150" s="47"/>
    </row>
    <row r="151" spans="1:7" ht="2.25" customHeight="1">
      <c r="A151" s="47"/>
      <c r="B151" s="47"/>
      <c r="C151" s="47"/>
      <c r="D151" s="47"/>
      <c r="E151" s="47"/>
      <c r="F151" s="47"/>
      <c r="G151" s="47"/>
    </row>
    <row r="152" spans="1:7" ht="10.5" customHeight="1">
      <c r="A152" s="52">
        <v>37</v>
      </c>
      <c r="B152" s="50" t="s">
        <v>249</v>
      </c>
      <c r="C152" s="45">
        <v>0</v>
      </c>
      <c r="D152" s="45">
        <v>0</v>
      </c>
      <c r="E152" s="45">
        <v>0</v>
      </c>
      <c r="F152" s="45">
        <v>0</v>
      </c>
      <c r="G152" s="45">
        <v>0</v>
      </c>
    </row>
    <row r="153" spans="1:7" ht="0.75" customHeight="1">
      <c r="A153" s="47"/>
      <c r="B153" s="47"/>
      <c r="C153" s="47"/>
      <c r="D153" s="47"/>
      <c r="E153" s="47"/>
      <c r="F153" s="47"/>
      <c r="G153" s="47"/>
    </row>
    <row r="154" spans="1:7" ht="0.75" customHeight="1">
      <c r="A154" s="47"/>
      <c r="B154" s="47"/>
      <c r="C154" s="47"/>
      <c r="D154" s="47"/>
      <c r="E154" s="47"/>
      <c r="F154" s="47"/>
      <c r="G154" s="47"/>
    </row>
    <row r="155" spans="1:7" ht="2.25" customHeight="1">
      <c r="A155" s="47"/>
      <c r="B155" s="47"/>
      <c r="C155" s="47"/>
      <c r="D155" s="47"/>
      <c r="E155" s="47"/>
      <c r="F155" s="47"/>
      <c r="G155" s="47"/>
    </row>
    <row r="156" spans="1:7" ht="10.5" customHeight="1">
      <c r="A156" s="52">
        <v>38</v>
      </c>
      <c r="B156" s="50" t="s">
        <v>250</v>
      </c>
      <c r="C156" s="45">
        <v>0</v>
      </c>
      <c r="D156" s="45">
        <v>0</v>
      </c>
      <c r="E156" s="45">
        <v>0</v>
      </c>
      <c r="F156" s="45">
        <v>0</v>
      </c>
      <c r="G156" s="45">
        <v>0</v>
      </c>
    </row>
    <row r="157" spans="1:7" ht="0.75" customHeight="1">
      <c r="A157" s="47"/>
      <c r="B157" s="47"/>
      <c r="C157" s="47"/>
      <c r="D157" s="47"/>
      <c r="E157" s="47"/>
      <c r="F157" s="47"/>
      <c r="G157" s="47"/>
    </row>
    <row r="158" spans="1:7" ht="0.75" customHeight="1">
      <c r="A158" s="47"/>
      <c r="B158" s="47"/>
      <c r="C158" s="47"/>
      <c r="D158" s="47"/>
      <c r="E158" s="47"/>
      <c r="F158" s="47"/>
      <c r="G158" s="47"/>
    </row>
    <row r="159" spans="1:7" ht="2.25" customHeight="1">
      <c r="A159" s="47"/>
      <c r="B159" s="47"/>
      <c r="C159" s="47"/>
      <c r="D159" s="47"/>
      <c r="E159" s="47"/>
      <c r="F159" s="47"/>
      <c r="G159" s="47"/>
    </row>
    <row r="160" spans="1:7" ht="10.5" customHeight="1">
      <c r="A160" s="52">
        <v>39</v>
      </c>
      <c r="B160" s="50" t="s">
        <v>247</v>
      </c>
      <c r="C160" s="45">
        <v>0</v>
      </c>
      <c r="D160" s="45">
        <v>0</v>
      </c>
      <c r="E160" s="45">
        <v>0</v>
      </c>
      <c r="F160" s="45">
        <v>0</v>
      </c>
      <c r="G160" s="45">
        <v>0</v>
      </c>
    </row>
    <row r="161" spans="1:7" ht="0.75" customHeight="1">
      <c r="A161" s="47"/>
      <c r="B161" s="47"/>
      <c r="C161" s="47"/>
      <c r="D161" s="47"/>
      <c r="E161" s="47"/>
      <c r="F161" s="47"/>
      <c r="G161" s="47"/>
    </row>
    <row r="162" spans="1:7" ht="0.75" customHeight="1">
      <c r="A162" s="47"/>
      <c r="B162" s="47"/>
      <c r="C162" s="47"/>
      <c r="D162" s="47"/>
      <c r="E162" s="47"/>
      <c r="F162" s="47"/>
      <c r="G162" s="47"/>
    </row>
    <row r="163" spans="1:7" ht="2.25" customHeight="1">
      <c r="A163" s="47"/>
      <c r="B163" s="47"/>
      <c r="C163" s="47"/>
      <c r="D163" s="47"/>
      <c r="E163" s="47"/>
      <c r="F163" s="47"/>
      <c r="G163" s="47"/>
    </row>
    <row r="164" spans="1:7" ht="10.5" customHeight="1">
      <c r="A164" s="52">
        <v>40</v>
      </c>
      <c r="B164" s="50" t="s">
        <v>248</v>
      </c>
      <c r="C164" s="45">
        <v>0</v>
      </c>
      <c r="D164" s="45">
        <v>0</v>
      </c>
      <c r="E164" s="45">
        <v>0</v>
      </c>
      <c r="F164" s="45">
        <v>0</v>
      </c>
      <c r="G164" s="45">
        <v>0</v>
      </c>
    </row>
    <row r="165" spans="1:7" ht="0.75" customHeight="1">
      <c r="A165" s="47"/>
      <c r="B165" s="47"/>
      <c r="C165" s="47"/>
      <c r="D165" s="47"/>
      <c r="E165" s="47"/>
      <c r="F165" s="47"/>
      <c r="G165" s="47"/>
    </row>
    <row r="166" spans="1:7" ht="0.75" customHeight="1">
      <c r="A166" s="47"/>
      <c r="B166" s="47"/>
      <c r="C166" s="47"/>
      <c r="D166" s="47"/>
      <c r="E166" s="47"/>
      <c r="F166" s="47"/>
      <c r="G166" s="47"/>
    </row>
    <row r="167" spans="1:7" ht="2.25" customHeight="1">
      <c r="A167" s="47"/>
      <c r="B167" s="47"/>
      <c r="C167" s="47"/>
      <c r="D167" s="47"/>
      <c r="E167" s="47"/>
      <c r="F167" s="47"/>
      <c r="G167" s="47"/>
    </row>
    <row r="168" spans="1:7" ht="8.25" customHeight="1">
      <c r="A168" s="52">
        <v>41</v>
      </c>
      <c r="B168" s="122" t="s">
        <v>251</v>
      </c>
      <c r="C168" s="45">
        <v>0</v>
      </c>
      <c r="D168" s="45">
        <v>0</v>
      </c>
      <c r="E168" s="45">
        <v>0</v>
      </c>
      <c r="F168" s="45">
        <v>0</v>
      </c>
      <c r="G168" s="45">
        <v>0</v>
      </c>
    </row>
    <row r="169" spans="1:7" ht="8.25" customHeight="1">
      <c r="A169" s="47"/>
      <c r="B169" s="122"/>
      <c r="C169" s="47"/>
      <c r="D169" s="47"/>
      <c r="E169" s="47"/>
      <c r="F169" s="47"/>
      <c r="G169" s="47"/>
    </row>
    <row r="170" spans="1:7" ht="0.75" customHeight="1">
      <c r="A170" s="47"/>
      <c r="B170" s="47"/>
      <c r="C170" s="47"/>
      <c r="D170" s="47"/>
      <c r="E170" s="47"/>
      <c r="F170" s="47"/>
      <c r="G170" s="47"/>
    </row>
    <row r="171" spans="1:7" ht="0.75" customHeight="1">
      <c r="A171" s="47"/>
      <c r="B171" s="47"/>
      <c r="C171" s="47"/>
      <c r="D171" s="47"/>
      <c r="E171" s="47"/>
      <c r="F171" s="47"/>
      <c r="G171" s="47"/>
    </row>
    <row r="172" spans="1:7" ht="2.25" customHeight="1">
      <c r="A172" s="47"/>
      <c r="B172" s="47"/>
      <c r="C172" s="47"/>
      <c r="D172" s="47"/>
      <c r="E172" s="47"/>
      <c r="F172" s="47"/>
      <c r="G172" s="47"/>
    </row>
    <row r="173" spans="1:7" ht="8.25" customHeight="1">
      <c r="A173" s="52">
        <v>42</v>
      </c>
      <c r="B173" s="122" t="s">
        <v>252</v>
      </c>
      <c r="C173" s="45">
        <v>0</v>
      </c>
      <c r="D173" s="45">
        <v>0</v>
      </c>
      <c r="E173" s="45">
        <v>0</v>
      </c>
      <c r="F173" s="45">
        <v>0</v>
      </c>
      <c r="G173" s="45">
        <v>0</v>
      </c>
    </row>
    <row r="174" spans="1:7" ht="8.25" customHeight="1">
      <c r="A174" s="47"/>
      <c r="B174" s="122"/>
      <c r="C174" s="47"/>
      <c r="D174" s="47"/>
      <c r="E174" s="47"/>
      <c r="F174" s="47"/>
      <c r="G174" s="47"/>
    </row>
    <row r="175" spans="1:7" ht="0.75" customHeight="1">
      <c r="A175" s="47"/>
      <c r="B175" s="47"/>
      <c r="C175" s="47"/>
      <c r="D175" s="47"/>
      <c r="E175" s="47"/>
      <c r="F175" s="47"/>
      <c r="G175" s="47"/>
    </row>
    <row r="176" spans="1:7" ht="0.75" customHeight="1">
      <c r="A176" s="47"/>
      <c r="B176" s="47"/>
      <c r="C176" s="47"/>
      <c r="D176" s="47"/>
      <c r="E176" s="47"/>
      <c r="F176" s="47"/>
      <c r="G176" s="47"/>
    </row>
    <row r="177" spans="1:7" ht="2.25" customHeight="1">
      <c r="A177" s="47"/>
      <c r="B177" s="47"/>
      <c r="C177" s="47"/>
      <c r="D177" s="47"/>
      <c r="E177" s="47"/>
      <c r="F177" s="47"/>
      <c r="G177" s="47"/>
    </row>
    <row r="178" spans="1:7" ht="10.5" customHeight="1">
      <c r="A178" s="52">
        <v>43</v>
      </c>
      <c r="B178" s="50" t="s">
        <v>253</v>
      </c>
      <c r="C178" s="45">
        <v>0</v>
      </c>
      <c r="D178" s="45">
        <v>0</v>
      </c>
      <c r="E178" s="45">
        <v>0</v>
      </c>
      <c r="F178" s="45">
        <v>0</v>
      </c>
      <c r="G178" s="45">
        <v>0</v>
      </c>
    </row>
    <row r="179" spans="1:7" ht="0.75" customHeight="1">
      <c r="A179" s="47"/>
      <c r="B179" s="47"/>
      <c r="C179" s="47"/>
      <c r="D179" s="47"/>
      <c r="E179" s="47"/>
      <c r="F179" s="47"/>
      <c r="G179" s="47"/>
    </row>
    <row r="180" spans="1:7" ht="0.75" customHeight="1">
      <c r="A180" s="47"/>
      <c r="B180" s="47"/>
      <c r="C180" s="47"/>
      <c r="D180" s="47"/>
      <c r="E180" s="47"/>
      <c r="F180" s="47"/>
      <c r="G180" s="47"/>
    </row>
    <row r="181" spans="1:7" ht="2.25" customHeight="1">
      <c r="A181" s="47"/>
      <c r="B181" s="47"/>
      <c r="C181" s="47"/>
      <c r="D181" s="47"/>
      <c r="E181" s="47"/>
      <c r="F181" s="47"/>
      <c r="G181" s="47"/>
    </row>
    <row r="182" spans="1:7" ht="15">
      <c r="A182" s="51">
        <v>44</v>
      </c>
      <c r="B182" s="117" t="s">
        <v>254</v>
      </c>
      <c r="C182" s="49">
        <v>80000</v>
      </c>
      <c r="D182" s="49">
        <v>85000</v>
      </c>
      <c r="E182" s="49">
        <f>E354</f>
        <v>20380.25</v>
      </c>
      <c r="F182" s="49">
        <f>F354</f>
        <v>84627.89</v>
      </c>
      <c r="G182" s="49">
        <v>0</v>
      </c>
    </row>
    <row r="183" spans="1:7" ht="15">
      <c r="A183" s="47"/>
      <c r="B183" s="117"/>
      <c r="C183" s="47"/>
      <c r="D183" s="47"/>
      <c r="E183" s="47"/>
      <c r="F183" s="47"/>
      <c r="G183" s="47"/>
    </row>
    <row r="184" spans="1:7" ht="0.75" customHeight="1">
      <c r="A184" s="47"/>
      <c r="B184" s="47"/>
      <c r="C184" s="47"/>
      <c r="D184" s="47"/>
      <c r="E184" s="47"/>
      <c r="F184" s="47"/>
      <c r="G184" s="47"/>
    </row>
    <row r="185" spans="1:7" ht="0.75" customHeight="1">
      <c r="A185" s="47"/>
      <c r="B185" s="47"/>
      <c r="C185" s="47"/>
      <c r="D185" s="47"/>
      <c r="E185" s="47"/>
      <c r="F185" s="47"/>
      <c r="G185" s="47"/>
    </row>
    <row r="186" spans="1:7" ht="15">
      <c r="A186" s="51">
        <v>45</v>
      </c>
      <c r="B186" s="117" t="s">
        <v>255</v>
      </c>
      <c r="C186" s="49">
        <v>12543600</v>
      </c>
      <c r="D186" s="49">
        <v>12789000</v>
      </c>
      <c r="E186" s="49">
        <v>1349927.3900000001</v>
      </c>
      <c r="F186" s="49">
        <f>F114+F182</f>
        <v>4699373.96</v>
      </c>
      <c r="G186" s="49">
        <f>G114+G182</f>
        <v>483916.23</v>
      </c>
    </row>
    <row r="187" spans="1:7" ht="8.25" customHeight="1">
      <c r="A187" s="47"/>
      <c r="B187" s="117"/>
      <c r="C187" s="47"/>
      <c r="D187" s="47"/>
      <c r="E187" s="47"/>
      <c r="F187" s="47"/>
      <c r="G187" s="47"/>
    </row>
    <row r="188" spans="1:7" ht="15">
      <c r="A188" s="47"/>
      <c r="B188" s="117"/>
      <c r="C188" s="47"/>
      <c r="D188" s="47"/>
      <c r="E188" s="47"/>
      <c r="F188" s="47"/>
      <c r="G188" s="47"/>
    </row>
    <row r="189" spans="1:7" ht="0.75" customHeight="1">
      <c r="A189" s="47"/>
      <c r="B189" s="47"/>
      <c r="C189" s="47"/>
      <c r="D189" s="47"/>
      <c r="E189" s="47"/>
      <c r="F189" s="47"/>
      <c r="G189" s="47"/>
    </row>
    <row r="190" spans="1:7" ht="0.75" customHeight="1">
      <c r="A190" s="47"/>
      <c r="B190" s="47"/>
      <c r="C190" s="47"/>
      <c r="D190" s="47"/>
      <c r="E190" s="47"/>
      <c r="F190" s="47"/>
      <c r="G190" s="47"/>
    </row>
    <row r="191" spans="1:7" ht="2.25" customHeight="1">
      <c r="A191" s="47"/>
      <c r="B191" s="47"/>
      <c r="C191" s="47"/>
      <c r="D191" s="47"/>
      <c r="E191" s="47"/>
      <c r="F191" s="47"/>
      <c r="G191" s="47"/>
    </row>
    <row r="192" spans="1:7" ht="15">
      <c r="A192" s="51">
        <v>46</v>
      </c>
      <c r="B192" s="117" t="s">
        <v>256</v>
      </c>
      <c r="C192" s="49">
        <v>15540330</v>
      </c>
      <c r="D192" s="49">
        <v>15294930</v>
      </c>
      <c r="E192" s="49">
        <v>1458683.4000000001</v>
      </c>
      <c r="F192" s="49">
        <f>F102-F186-G186</f>
        <v>15071167.309999999</v>
      </c>
      <c r="G192" s="49"/>
    </row>
    <row r="193" spans="1:7" ht="8.25" customHeight="1">
      <c r="A193" s="47"/>
      <c r="B193" s="117"/>
      <c r="C193" s="47"/>
      <c r="D193" s="47"/>
      <c r="E193" s="47"/>
      <c r="F193" s="47"/>
      <c r="G193" s="47"/>
    </row>
    <row r="194" spans="1:7" ht="0.75" customHeight="1">
      <c r="A194" s="47"/>
      <c r="B194" s="47"/>
      <c r="C194" s="47"/>
      <c r="D194" s="47"/>
      <c r="E194" s="47"/>
      <c r="F194" s="47"/>
      <c r="G194" s="47"/>
    </row>
    <row r="195" spans="1:7" ht="12.75" customHeight="1">
      <c r="A195" s="47"/>
      <c r="B195" s="47"/>
      <c r="C195" s="47"/>
      <c r="D195" s="47"/>
      <c r="E195" s="47"/>
      <c r="F195" s="47"/>
      <c r="G195" s="47"/>
    </row>
    <row r="196" spans="1:7" ht="0.75" customHeight="1">
      <c r="A196" s="47"/>
      <c r="B196" s="47"/>
      <c r="C196" s="47"/>
      <c r="D196" s="47"/>
      <c r="E196" s="47"/>
      <c r="F196" s="47"/>
      <c r="G196" s="47"/>
    </row>
    <row r="197" spans="1:7" ht="2.25" customHeight="1">
      <c r="A197" s="47"/>
      <c r="B197" s="47"/>
      <c r="C197" s="47"/>
      <c r="D197" s="47"/>
      <c r="E197" s="47"/>
      <c r="F197" s="47"/>
      <c r="G197" s="47"/>
    </row>
    <row r="198" spans="1:7" ht="6.75" customHeight="1">
      <c r="A198" s="47"/>
      <c r="B198" s="47"/>
      <c r="C198" s="47"/>
      <c r="D198" s="47"/>
      <c r="E198" s="118" t="s">
        <v>4</v>
      </c>
      <c r="F198" s="118"/>
      <c r="G198" s="118"/>
    </row>
    <row r="199" spans="1:7" ht="15">
      <c r="A199" s="111" t="s">
        <v>5</v>
      </c>
      <c r="B199" s="111" t="s">
        <v>257</v>
      </c>
      <c r="C199" s="111" t="s">
        <v>211</v>
      </c>
      <c r="D199" s="111" t="s">
        <v>212</v>
      </c>
      <c r="E199" s="118"/>
      <c r="F199" s="118"/>
      <c r="G199" s="118"/>
    </row>
    <row r="200" spans="1:7" ht="15">
      <c r="A200" s="111"/>
      <c r="B200" s="111"/>
      <c r="C200" s="111"/>
      <c r="D200" s="111"/>
      <c r="E200" s="47"/>
      <c r="F200" s="47"/>
      <c r="G200" s="47"/>
    </row>
    <row r="201" spans="1:7" ht="15">
      <c r="A201" s="47"/>
      <c r="B201" s="111"/>
      <c r="C201" s="111"/>
      <c r="D201" s="111"/>
      <c r="E201" s="111" t="s">
        <v>213</v>
      </c>
      <c r="F201" s="111" t="s">
        <v>477</v>
      </c>
      <c r="G201" s="111" t="s">
        <v>214</v>
      </c>
    </row>
    <row r="202" spans="1:7" ht="9.75" customHeight="1">
      <c r="A202" s="47"/>
      <c r="B202" s="47"/>
      <c r="C202" s="47"/>
      <c r="D202" s="47"/>
      <c r="E202" s="111"/>
      <c r="F202" s="111"/>
      <c r="G202" s="111"/>
    </row>
    <row r="203" spans="1:7" ht="0.75" customHeight="1">
      <c r="A203" s="47"/>
      <c r="B203" s="47"/>
      <c r="C203" s="47"/>
      <c r="D203" s="47"/>
      <c r="E203" s="47"/>
      <c r="F203" s="47"/>
      <c r="G203" s="47"/>
    </row>
    <row r="204" spans="1:7" ht="2.25" customHeight="1">
      <c r="A204" s="47"/>
      <c r="B204" s="47"/>
      <c r="C204" s="47"/>
      <c r="D204" s="47"/>
      <c r="E204" s="47"/>
      <c r="F204" s="47"/>
      <c r="G204" s="47"/>
    </row>
    <row r="205" spans="1:7" ht="11.25" customHeight="1">
      <c r="A205" s="51">
        <v>47</v>
      </c>
      <c r="B205" s="48" t="s">
        <v>258</v>
      </c>
      <c r="C205" s="49">
        <v>0</v>
      </c>
      <c r="D205" s="49">
        <v>0</v>
      </c>
      <c r="E205" s="49">
        <v>0</v>
      </c>
      <c r="F205" s="49">
        <v>0</v>
      </c>
      <c r="G205" s="49">
        <v>0</v>
      </c>
    </row>
    <row r="206" spans="1:7" ht="0.75" customHeight="1">
      <c r="A206" s="47"/>
      <c r="B206" s="47"/>
      <c r="C206" s="47"/>
      <c r="D206" s="47"/>
      <c r="E206" s="47"/>
      <c r="F206" s="47"/>
      <c r="G206" s="47"/>
    </row>
    <row r="207" spans="1:7" ht="2.25" customHeight="1">
      <c r="A207" s="47"/>
      <c r="B207" s="47"/>
      <c r="C207" s="47"/>
      <c r="D207" s="47"/>
      <c r="E207" s="47"/>
      <c r="F207" s="47"/>
      <c r="G207" s="47"/>
    </row>
    <row r="208" spans="1:7" ht="11.25" customHeight="1">
      <c r="A208" s="52">
        <v>48</v>
      </c>
      <c r="B208" s="50" t="s">
        <v>259</v>
      </c>
      <c r="C208" s="45">
        <v>0</v>
      </c>
      <c r="D208" s="45">
        <v>0</v>
      </c>
      <c r="E208" s="45">
        <v>0</v>
      </c>
      <c r="F208" s="45">
        <v>0</v>
      </c>
      <c r="G208" s="45">
        <v>0</v>
      </c>
    </row>
    <row r="209" spans="1:7" ht="0.75" customHeight="1">
      <c r="A209" s="47"/>
      <c r="B209" s="47"/>
      <c r="C209" s="47"/>
      <c r="D209" s="47"/>
      <c r="E209" s="47"/>
      <c r="F209" s="47"/>
      <c r="G209" s="47"/>
    </row>
    <row r="210" spans="1:7" ht="2.25" customHeight="1">
      <c r="A210" s="47"/>
      <c r="B210" s="47"/>
      <c r="C210" s="47"/>
      <c r="D210" s="47"/>
      <c r="E210" s="47"/>
      <c r="F210" s="47"/>
      <c r="G210" s="47"/>
    </row>
    <row r="211" spans="1:7" ht="11.25" customHeight="1">
      <c r="A211" s="52">
        <v>49</v>
      </c>
      <c r="B211" s="50" t="s">
        <v>260</v>
      </c>
      <c r="C211" s="45">
        <v>0</v>
      </c>
      <c r="D211" s="45">
        <v>0</v>
      </c>
      <c r="E211" s="45">
        <v>0</v>
      </c>
      <c r="F211" s="45">
        <v>0</v>
      </c>
      <c r="G211" s="45">
        <v>0</v>
      </c>
    </row>
    <row r="212" spans="1:7" ht="0.75" customHeight="1">
      <c r="A212" s="47"/>
      <c r="B212" s="47"/>
      <c r="C212" s="47"/>
      <c r="D212" s="47"/>
      <c r="E212" s="47"/>
      <c r="F212" s="47"/>
      <c r="G212" s="47"/>
    </row>
    <row r="213" spans="1:7" ht="2.25" customHeight="1">
      <c r="A213" s="47"/>
      <c r="B213" s="47"/>
      <c r="C213" s="47"/>
      <c r="D213" s="47"/>
      <c r="E213" s="47"/>
      <c r="F213" s="47"/>
      <c r="G213" s="47"/>
    </row>
    <row r="214" spans="1:7" ht="11.25" customHeight="1">
      <c r="A214" s="52">
        <v>50</v>
      </c>
      <c r="B214" s="50" t="s">
        <v>261</v>
      </c>
      <c r="C214" s="45">
        <v>0</v>
      </c>
      <c r="D214" s="45">
        <v>0</v>
      </c>
      <c r="E214" s="45">
        <v>0</v>
      </c>
      <c r="F214" s="45">
        <v>0</v>
      </c>
      <c r="G214" s="45">
        <v>0</v>
      </c>
    </row>
    <row r="215" spans="1:7" ht="0.75" customHeight="1">
      <c r="A215" s="47"/>
      <c r="B215" s="47"/>
      <c r="C215" s="47"/>
      <c r="D215" s="47"/>
      <c r="E215" s="47"/>
      <c r="F215" s="47"/>
      <c r="G215" s="47"/>
    </row>
    <row r="216" spans="1:7" ht="2.25" customHeight="1">
      <c r="A216" s="47"/>
      <c r="B216" s="47"/>
      <c r="C216" s="47"/>
      <c r="D216" s="47"/>
      <c r="E216" s="47"/>
      <c r="F216" s="47"/>
      <c r="G216" s="47"/>
    </row>
    <row r="217" spans="1:7" ht="11.25" customHeight="1">
      <c r="A217" s="52">
        <v>51</v>
      </c>
      <c r="B217" s="50" t="s">
        <v>262</v>
      </c>
      <c r="C217" s="45">
        <v>0</v>
      </c>
      <c r="D217" s="45">
        <v>0</v>
      </c>
      <c r="E217" s="45">
        <v>0</v>
      </c>
      <c r="F217" s="45">
        <v>0</v>
      </c>
      <c r="G217" s="45">
        <v>0</v>
      </c>
    </row>
    <row r="218" spans="1:7" ht="0.75" customHeight="1">
      <c r="A218" s="47"/>
      <c r="B218" s="47"/>
      <c r="C218" s="47"/>
      <c r="D218" s="47"/>
      <c r="E218" s="47"/>
      <c r="F218" s="47"/>
      <c r="G218" s="47"/>
    </row>
    <row r="219" spans="1:7" ht="2.25" customHeight="1">
      <c r="A219" s="47"/>
      <c r="B219" s="47"/>
      <c r="C219" s="47"/>
      <c r="D219" s="47"/>
      <c r="E219" s="47"/>
      <c r="F219" s="47"/>
      <c r="G219" s="47"/>
    </row>
    <row r="220" spans="1:7" ht="11.25" customHeight="1">
      <c r="A220" s="52">
        <v>52</v>
      </c>
      <c r="B220" s="50" t="s">
        <v>263</v>
      </c>
      <c r="C220" s="45">
        <v>0</v>
      </c>
      <c r="D220" s="45">
        <v>0</v>
      </c>
      <c r="E220" s="45">
        <v>0</v>
      </c>
      <c r="F220" s="45">
        <v>0</v>
      </c>
      <c r="G220" s="45">
        <v>0</v>
      </c>
    </row>
    <row r="221" spans="1:7" ht="0.75" customHeight="1">
      <c r="A221" s="47"/>
      <c r="B221" s="47"/>
      <c r="C221" s="47"/>
      <c r="D221" s="47"/>
      <c r="E221" s="47"/>
      <c r="F221" s="47"/>
      <c r="G221" s="47"/>
    </row>
    <row r="222" spans="1:7" ht="2.25" customHeight="1">
      <c r="A222" s="47"/>
      <c r="B222" s="47"/>
      <c r="C222" s="47"/>
      <c r="D222" s="47"/>
      <c r="E222" s="47"/>
      <c r="F222" s="47"/>
      <c r="G222" s="47"/>
    </row>
    <row r="223" spans="1:7" ht="11.25" customHeight="1">
      <c r="A223" s="52">
        <v>53</v>
      </c>
      <c r="B223" s="50" t="s">
        <v>264</v>
      </c>
      <c r="C223" s="45">
        <v>0</v>
      </c>
      <c r="D223" s="45">
        <v>0</v>
      </c>
      <c r="E223" s="45">
        <v>0</v>
      </c>
      <c r="F223" s="45">
        <v>0</v>
      </c>
      <c r="G223" s="45">
        <v>0</v>
      </c>
    </row>
    <row r="224" spans="1:7" ht="0.75" customHeight="1">
      <c r="A224" s="47"/>
      <c r="B224" s="47"/>
      <c r="C224" s="47"/>
      <c r="D224" s="47"/>
      <c r="E224" s="47"/>
      <c r="F224" s="47"/>
      <c r="G224" s="47"/>
    </row>
    <row r="225" spans="1:7" ht="2.25" customHeight="1">
      <c r="A225" s="47"/>
      <c r="B225" s="47"/>
      <c r="C225" s="47"/>
      <c r="D225" s="47"/>
      <c r="E225" s="47"/>
      <c r="F225" s="47"/>
      <c r="G225" s="47"/>
    </row>
    <row r="226" spans="1:7" ht="11.25" customHeight="1">
      <c r="A226" s="52">
        <v>54</v>
      </c>
      <c r="B226" s="50" t="s">
        <v>265</v>
      </c>
      <c r="C226" s="45">
        <v>0</v>
      </c>
      <c r="D226" s="45">
        <v>0</v>
      </c>
      <c r="E226" s="45">
        <v>0</v>
      </c>
      <c r="F226" s="45">
        <v>0</v>
      </c>
      <c r="G226" s="45">
        <v>0</v>
      </c>
    </row>
    <row r="227" spans="1:7" ht="0.75" customHeight="1">
      <c r="A227" s="47"/>
      <c r="B227" s="47"/>
      <c r="C227" s="47"/>
      <c r="D227" s="47"/>
      <c r="E227" s="47"/>
      <c r="F227" s="47"/>
      <c r="G227" s="47"/>
    </row>
    <row r="228" spans="1:7" ht="2.25" customHeight="1">
      <c r="A228" s="47"/>
      <c r="B228" s="47"/>
      <c r="C228" s="47"/>
      <c r="D228" s="47"/>
      <c r="E228" s="47"/>
      <c r="F228" s="47"/>
      <c r="G228" s="47"/>
    </row>
    <row r="229" spans="1:7" ht="11.25" customHeight="1">
      <c r="A229" s="52">
        <v>55</v>
      </c>
      <c r="B229" s="50" t="s">
        <v>266</v>
      </c>
      <c r="C229" s="45">
        <v>0</v>
      </c>
      <c r="D229" s="45">
        <v>0</v>
      </c>
      <c r="E229" s="45">
        <v>0</v>
      </c>
      <c r="F229" s="45">
        <v>0</v>
      </c>
      <c r="G229" s="45">
        <v>0</v>
      </c>
    </row>
    <row r="230" spans="1:7" ht="12.75" customHeight="1">
      <c r="A230" s="47"/>
      <c r="B230" s="47"/>
      <c r="C230" s="47"/>
      <c r="D230" s="47"/>
      <c r="E230" s="47"/>
      <c r="F230" s="47"/>
      <c r="G230" s="47"/>
    </row>
    <row r="231" spans="1:7" ht="0.75" customHeight="1">
      <c r="A231" s="47"/>
      <c r="B231" s="47"/>
      <c r="C231" s="47"/>
      <c r="D231" s="47"/>
      <c r="E231" s="47"/>
      <c r="F231" s="47"/>
      <c r="G231" s="47"/>
    </row>
    <row r="232" spans="1:7" ht="2.25" customHeight="1">
      <c r="A232" s="47"/>
      <c r="B232" s="47"/>
      <c r="C232" s="47"/>
      <c r="D232" s="47"/>
      <c r="E232" s="47"/>
      <c r="F232" s="47"/>
      <c r="G232" s="47"/>
    </row>
    <row r="233" spans="1:7" ht="11.25" customHeight="1">
      <c r="A233" s="44" t="s">
        <v>5</v>
      </c>
      <c r="B233" s="118" t="s">
        <v>267</v>
      </c>
      <c r="C233" s="118"/>
      <c r="D233" s="111"/>
      <c r="E233" s="111"/>
      <c r="F233" s="47"/>
      <c r="G233" s="47"/>
    </row>
    <row r="234" spans="1:7" ht="0.75" customHeight="1">
      <c r="A234" s="47"/>
      <c r="B234" s="47"/>
      <c r="C234" s="47"/>
      <c r="D234" s="47"/>
      <c r="E234" s="47"/>
      <c r="F234" s="47"/>
      <c r="G234" s="47"/>
    </row>
    <row r="235" spans="1:7" ht="2.25" customHeight="1">
      <c r="A235" s="47"/>
      <c r="B235" s="47"/>
      <c r="C235" s="47"/>
      <c r="D235" s="47"/>
      <c r="E235" s="47"/>
      <c r="F235" s="47"/>
      <c r="G235" s="47"/>
    </row>
    <row r="236" spans="1:7" ht="11.25" customHeight="1">
      <c r="A236" s="51">
        <v>56</v>
      </c>
      <c r="B236" s="120" t="s">
        <v>268</v>
      </c>
      <c r="C236" s="120"/>
      <c r="D236" s="121"/>
      <c r="E236" s="121"/>
      <c r="F236" s="47"/>
      <c r="G236" s="47"/>
    </row>
    <row r="237" spans="1:7" ht="12.75" customHeight="1">
      <c r="A237" s="47"/>
      <c r="B237" s="47"/>
      <c r="C237" s="47"/>
      <c r="D237" s="47"/>
      <c r="E237" s="47"/>
      <c r="F237" s="47"/>
      <c r="G237" s="47"/>
    </row>
    <row r="238" spans="1:7" ht="0.75" customHeight="1">
      <c r="A238" s="47"/>
      <c r="B238" s="47"/>
      <c r="C238" s="47"/>
      <c r="D238" s="47"/>
      <c r="E238" s="47"/>
      <c r="F238" s="47"/>
      <c r="G238" s="47"/>
    </row>
    <row r="239" spans="1:7" ht="2.25" customHeight="1">
      <c r="A239" s="47"/>
      <c r="B239" s="47"/>
      <c r="C239" s="47"/>
      <c r="D239" s="47"/>
      <c r="E239" s="47"/>
      <c r="F239" s="47"/>
      <c r="G239" s="47"/>
    </row>
    <row r="240" spans="1:7" ht="6.75" customHeight="1">
      <c r="A240" s="47"/>
      <c r="B240" s="47"/>
      <c r="C240" s="47"/>
      <c r="D240" s="60"/>
      <c r="E240" s="111"/>
      <c r="F240" s="60"/>
      <c r="G240" s="47"/>
    </row>
    <row r="241" spans="1:7" ht="1.5" customHeight="1">
      <c r="A241" s="111" t="s">
        <v>5</v>
      </c>
      <c r="B241" s="118" t="s">
        <v>269</v>
      </c>
      <c r="C241" s="118"/>
      <c r="D241" s="118"/>
      <c r="E241" s="111"/>
      <c r="F241" s="60"/>
      <c r="G241" s="47"/>
    </row>
    <row r="242" spans="1:7" ht="15">
      <c r="A242" s="111"/>
      <c r="B242" s="118"/>
      <c r="C242" s="118"/>
      <c r="D242" s="118"/>
      <c r="E242" s="60"/>
      <c r="F242" s="60"/>
      <c r="G242" s="47"/>
    </row>
    <row r="243" spans="1:7" ht="12.75" customHeight="1" hidden="1">
      <c r="A243" s="111"/>
      <c r="B243" s="118"/>
      <c r="C243" s="118"/>
      <c r="D243" s="118"/>
      <c r="E243" s="118" t="s">
        <v>499</v>
      </c>
      <c r="F243" s="111" t="s">
        <v>500</v>
      </c>
      <c r="G243" s="47"/>
    </row>
    <row r="244" spans="1:7" ht="15">
      <c r="A244" s="47"/>
      <c r="B244" s="47"/>
      <c r="C244" s="47"/>
      <c r="D244" s="60" t="s">
        <v>501</v>
      </c>
      <c r="E244" s="118"/>
      <c r="F244" s="111"/>
      <c r="G244" s="47"/>
    </row>
    <row r="245" spans="1:7" ht="0.75" customHeight="1">
      <c r="A245" s="47"/>
      <c r="B245" s="47"/>
      <c r="C245" s="47"/>
      <c r="D245" s="47"/>
      <c r="E245" s="47"/>
      <c r="F245" s="47"/>
      <c r="G245" s="47"/>
    </row>
    <row r="246" spans="1:7" ht="6.75" customHeight="1">
      <c r="A246" s="47"/>
      <c r="B246" s="47"/>
      <c r="C246" s="47"/>
      <c r="D246" s="47"/>
      <c r="E246" s="47"/>
      <c r="F246" s="47"/>
      <c r="G246" s="47"/>
    </row>
    <row r="247" spans="1:7" ht="15">
      <c r="A247" s="52">
        <v>57</v>
      </c>
      <c r="B247" s="119" t="s">
        <v>270</v>
      </c>
      <c r="C247" s="119"/>
      <c r="D247" s="45"/>
      <c r="E247" s="45"/>
      <c r="F247" s="45"/>
      <c r="G247" s="47"/>
    </row>
    <row r="248" spans="1:7" ht="0.75" customHeight="1">
      <c r="A248" s="47"/>
      <c r="B248" s="47"/>
      <c r="C248" s="47"/>
      <c r="D248" s="47"/>
      <c r="E248" s="47"/>
      <c r="F248" s="47"/>
      <c r="G248" s="47"/>
    </row>
    <row r="249" spans="1:7" ht="2.25" customHeight="1">
      <c r="A249" s="47"/>
      <c r="B249" s="47"/>
      <c r="C249" s="47"/>
      <c r="D249" s="47"/>
      <c r="E249" s="47"/>
      <c r="F249" s="47"/>
      <c r="G249" s="47"/>
    </row>
    <row r="250" spans="1:7" ht="11.25" customHeight="1">
      <c r="A250" s="52">
        <v>58</v>
      </c>
      <c r="B250" s="119" t="s">
        <v>271</v>
      </c>
      <c r="C250" s="119"/>
      <c r="D250" s="45"/>
      <c r="E250" s="45"/>
      <c r="F250" s="45"/>
      <c r="G250" s="47"/>
    </row>
    <row r="251" spans="1:7" ht="0.75" customHeight="1">
      <c r="A251" s="47"/>
      <c r="B251" s="47"/>
      <c r="C251" s="47"/>
      <c r="D251" s="47"/>
      <c r="E251" s="47"/>
      <c r="F251" s="47"/>
      <c r="G251" s="47"/>
    </row>
    <row r="252" spans="1:7" ht="2.25" customHeight="1">
      <c r="A252" s="47"/>
      <c r="B252" s="47"/>
      <c r="C252" s="47"/>
      <c r="D252" s="47"/>
      <c r="E252" s="47"/>
      <c r="F252" s="47"/>
      <c r="G252" s="47"/>
    </row>
    <row r="253" spans="1:7" ht="11.25" customHeight="1">
      <c r="A253" s="52">
        <v>59</v>
      </c>
      <c r="B253" s="119" t="s">
        <v>272</v>
      </c>
      <c r="C253" s="119"/>
      <c r="D253" s="45">
        <v>103656429.2</v>
      </c>
      <c r="E253" s="45">
        <v>104529228.58</v>
      </c>
      <c r="F253" s="45">
        <v>78600000.69</v>
      </c>
      <c r="G253" s="47"/>
    </row>
    <row r="254" spans="1:7" ht="0.75" customHeight="1">
      <c r="A254" s="47"/>
      <c r="B254" s="47"/>
      <c r="C254" s="47"/>
      <c r="D254" s="47"/>
      <c r="E254" s="47"/>
      <c r="F254" s="47"/>
      <c r="G254" s="47"/>
    </row>
    <row r="255" spans="1:7" ht="2.25" customHeight="1">
      <c r="A255" s="47"/>
      <c r="B255" s="47"/>
      <c r="C255" s="47"/>
      <c r="D255" s="47"/>
      <c r="E255" s="47"/>
      <c r="F255" s="47"/>
      <c r="G255" s="47"/>
    </row>
    <row r="256" spans="1:7" ht="11.25" customHeight="1">
      <c r="A256" s="52">
        <v>60</v>
      </c>
      <c r="B256" s="119" t="s">
        <v>273</v>
      </c>
      <c r="C256" s="119"/>
      <c r="D256" s="45"/>
      <c r="E256" s="45"/>
      <c r="F256" s="45"/>
      <c r="G256" s="47"/>
    </row>
    <row r="257" spans="1:7" ht="12.75" customHeight="1">
      <c r="A257" s="47"/>
      <c r="B257" s="47"/>
      <c r="C257" s="47"/>
      <c r="D257" s="47"/>
      <c r="E257" s="47"/>
      <c r="F257" s="47"/>
      <c r="G257" s="47"/>
    </row>
    <row r="258" spans="1:7" ht="0.75" customHeight="1">
      <c r="A258" s="47"/>
      <c r="B258" s="47"/>
      <c r="C258" s="47"/>
      <c r="D258" s="47"/>
      <c r="E258" s="47"/>
      <c r="F258" s="47"/>
      <c r="G258" s="47"/>
    </row>
    <row r="259" spans="1:7" ht="2.25" customHeight="1">
      <c r="A259" s="47"/>
      <c r="B259" s="47"/>
      <c r="C259" s="47"/>
      <c r="D259" s="47"/>
      <c r="E259" s="47"/>
      <c r="F259" s="47"/>
      <c r="G259" s="47"/>
    </row>
    <row r="260" spans="1:7" ht="6.75" customHeight="1">
      <c r="A260" s="47"/>
      <c r="B260" s="47"/>
      <c r="C260" s="47"/>
      <c r="D260" s="47"/>
      <c r="E260" s="118" t="s">
        <v>4</v>
      </c>
      <c r="F260" s="118"/>
      <c r="G260" s="118"/>
    </row>
    <row r="261" spans="1:7" ht="1.5" customHeight="1">
      <c r="A261" s="111" t="s">
        <v>5</v>
      </c>
      <c r="B261" s="118" t="s">
        <v>274</v>
      </c>
      <c r="C261" s="111" t="s">
        <v>211</v>
      </c>
      <c r="D261" s="111" t="s">
        <v>212</v>
      </c>
      <c r="E261" s="118"/>
      <c r="F261" s="118"/>
      <c r="G261" s="118"/>
    </row>
    <row r="262" spans="1:7" ht="15">
      <c r="A262" s="111"/>
      <c r="B262" s="118"/>
      <c r="C262" s="111"/>
      <c r="D262" s="111"/>
      <c r="E262" s="47"/>
      <c r="F262" s="47"/>
      <c r="G262" s="47"/>
    </row>
    <row r="263" spans="1:7" ht="15">
      <c r="A263" s="47"/>
      <c r="B263" s="118"/>
      <c r="C263" s="111"/>
      <c r="D263" s="111"/>
      <c r="E263" s="111" t="s">
        <v>213</v>
      </c>
      <c r="F263" s="111" t="s">
        <v>477</v>
      </c>
      <c r="G263" s="111" t="s">
        <v>214</v>
      </c>
    </row>
    <row r="264" spans="1:7" ht="9.75" customHeight="1">
      <c r="A264" s="47"/>
      <c r="B264" s="47"/>
      <c r="C264" s="47"/>
      <c r="D264" s="47"/>
      <c r="E264" s="111"/>
      <c r="F264" s="111"/>
      <c r="G264" s="111"/>
    </row>
    <row r="265" spans="1:7" ht="0.75" customHeight="1">
      <c r="A265" s="47"/>
      <c r="B265" s="47"/>
      <c r="C265" s="47"/>
      <c r="D265" s="47"/>
      <c r="E265" s="47"/>
      <c r="F265" s="47"/>
      <c r="G265" s="47"/>
    </row>
    <row r="266" spans="1:7" ht="2.25" customHeight="1">
      <c r="A266" s="47"/>
      <c r="B266" s="47"/>
      <c r="C266" s="47"/>
      <c r="D266" s="47"/>
      <c r="E266" s="47"/>
      <c r="F266" s="47"/>
      <c r="G266" s="47"/>
    </row>
    <row r="267" spans="1:7" ht="11.25" customHeight="1">
      <c r="A267" s="51">
        <v>61</v>
      </c>
      <c r="B267" s="48" t="s">
        <v>275</v>
      </c>
      <c r="C267" s="49">
        <v>13161410</v>
      </c>
      <c r="D267" s="49">
        <v>13161410</v>
      </c>
      <c r="E267" s="49">
        <v>1255459.42</v>
      </c>
      <c r="F267" s="49">
        <v>10669762.1</v>
      </c>
      <c r="G267" s="49">
        <v>12111609.98</v>
      </c>
    </row>
    <row r="268" spans="1:7" ht="0.75" customHeight="1">
      <c r="A268" s="47"/>
      <c r="B268" s="47"/>
      <c r="C268" s="47"/>
      <c r="D268" s="47"/>
      <c r="E268" s="47"/>
      <c r="F268" s="47"/>
      <c r="G268" s="47"/>
    </row>
    <row r="269" spans="1:7" ht="2.25" customHeight="1">
      <c r="A269" s="47"/>
      <c r="B269" s="47"/>
      <c r="C269" s="47"/>
      <c r="D269" s="47"/>
      <c r="E269" s="47"/>
      <c r="F269" s="47"/>
      <c r="G269" s="47"/>
    </row>
    <row r="270" spans="1:7" ht="11.25" customHeight="1">
      <c r="A270" s="52">
        <v>62</v>
      </c>
      <c r="B270" s="50" t="s">
        <v>276</v>
      </c>
      <c r="C270" s="45">
        <v>11592310</v>
      </c>
      <c r="D270" s="45">
        <v>11592310</v>
      </c>
      <c r="E270" s="45">
        <v>1065051.47</v>
      </c>
      <c r="F270" s="45">
        <v>8871710.31</v>
      </c>
      <c r="G270" s="45">
        <v>11168245.17</v>
      </c>
    </row>
    <row r="271" spans="1:7" ht="0.75" customHeight="1">
      <c r="A271" s="47"/>
      <c r="B271" s="47"/>
      <c r="C271" s="47"/>
      <c r="D271" s="47"/>
      <c r="E271" s="47"/>
      <c r="F271" s="47"/>
      <c r="G271" s="47"/>
    </row>
    <row r="272" spans="1:7" ht="2.25" customHeight="1">
      <c r="A272" s="47"/>
      <c r="B272" s="47"/>
      <c r="C272" s="47"/>
      <c r="D272" s="47"/>
      <c r="E272" s="47"/>
      <c r="F272" s="47"/>
      <c r="G272" s="47"/>
    </row>
    <row r="273" spans="1:7" ht="11.25" customHeight="1">
      <c r="A273" s="52">
        <v>63</v>
      </c>
      <c r="B273" s="50" t="s">
        <v>277</v>
      </c>
      <c r="C273" s="45">
        <v>11592310</v>
      </c>
      <c r="D273" s="45">
        <v>11592310</v>
      </c>
      <c r="E273" s="45">
        <v>1065051.47</v>
      </c>
      <c r="F273" s="45">
        <v>8871710.31</v>
      </c>
      <c r="G273" s="45">
        <v>11168245.17</v>
      </c>
    </row>
    <row r="274" spans="1:7" ht="0.75" customHeight="1">
      <c r="A274" s="47"/>
      <c r="B274" s="47"/>
      <c r="C274" s="47"/>
      <c r="D274" s="47"/>
      <c r="E274" s="47"/>
      <c r="F274" s="47"/>
      <c r="G274" s="47"/>
    </row>
    <row r="275" spans="1:7" ht="2.25" customHeight="1">
      <c r="A275" s="47"/>
      <c r="B275" s="47"/>
      <c r="C275" s="47"/>
      <c r="D275" s="47"/>
      <c r="E275" s="47"/>
      <c r="F275" s="47"/>
      <c r="G275" s="47"/>
    </row>
    <row r="276" spans="1:7" ht="11.25" customHeight="1">
      <c r="A276" s="52">
        <v>64</v>
      </c>
      <c r="B276" s="50" t="s">
        <v>278</v>
      </c>
      <c r="C276" s="45">
        <v>11592310</v>
      </c>
      <c r="D276" s="45">
        <v>11592310</v>
      </c>
      <c r="E276" s="45">
        <v>1065051.47</v>
      </c>
      <c r="F276" s="45">
        <v>8871710.31</v>
      </c>
      <c r="G276" s="45">
        <v>11168245.17</v>
      </c>
    </row>
    <row r="277" spans="1:7" ht="0.75" customHeight="1">
      <c r="A277" s="47"/>
      <c r="B277" s="47"/>
      <c r="C277" s="47"/>
      <c r="D277" s="47"/>
      <c r="E277" s="47"/>
      <c r="F277" s="47"/>
      <c r="G277" s="47"/>
    </row>
    <row r="278" spans="1:7" ht="2.25" customHeight="1">
      <c r="A278" s="47"/>
      <c r="B278" s="47"/>
      <c r="C278" s="47"/>
      <c r="D278" s="47"/>
      <c r="E278" s="47"/>
      <c r="F278" s="47"/>
      <c r="G278" s="47"/>
    </row>
    <row r="279" spans="1:7" ht="11.25" customHeight="1">
      <c r="A279" s="52">
        <v>65</v>
      </c>
      <c r="B279" s="50" t="s">
        <v>219</v>
      </c>
      <c r="C279" s="45">
        <v>11592310</v>
      </c>
      <c r="D279" s="45">
        <v>11592310</v>
      </c>
      <c r="E279" s="45">
        <v>1065051.47</v>
      </c>
      <c r="F279" s="45">
        <v>8871710.31</v>
      </c>
      <c r="G279" s="45">
        <v>11168245.17</v>
      </c>
    </row>
    <row r="280" spans="1:7" ht="0.75" customHeight="1">
      <c r="A280" s="47"/>
      <c r="B280" s="47"/>
      <c r="C280" s="47"/>
      <c r="D280" s="47"/>
      <c r="E280" s="47"/>
      <c r="F280" s="47"/>
      <c r="G280" s="47"/>
    </row>
    <row r="281" spans="1:7" ht="2.25" customHeight="1">
      <c r="A281" s="47"/>
      <c r="B281" s="47"/>
      <c r="C281" s="47"/>
      <c r="D281" s="47"/>
      <c r="E281" s="47"/>
      <c r="F281" s="47"/>
      <c r="G281" s="47"/>
    </row>
    <row r="282" spans="1:7" ht="11.25" customHeight="1">
      <c r="A282" s="52">
        <v>66</v>
      </c>
      <c r="B282" s="50" t="s">
        <v>220</v>
      </c>
      <c r="C282" s="45">
        <v>0</v>
      </c>
      <c r="D282" s="45">
        <v>0</v>
      </c>
      <c r="E282" s="45">
        <v>0</v>
      </c>
      <c r="F282" s="45">
        <v>0</v>
      </c>
      <c r="G282" s="45">
        <v>0</v>
      </c>
    </row>
    <row r="283" spans="1:7" ht="0.75" customHeight="1">
      <c r="A283" s="47"/>
      <c r="B283" s="47"/>
      <c r="C283" s="47"/>
      <c r="D283" s="47"/>
      <c r="E283" s="47"/>
      <c r="F283" s="47"/>
      <c r="G283" s="47"/>
    </row>
    <row r="284" spans="1:7" ht="2.25" customHeight="1">
      <c r="A284" s="47"/>
      <c r="B284" s="47"/>
      <c r="C284" s="47"/>
      <c r="D284" s="47"/>
      <c r="E284" s="47"/>
      <c r="F284" s="47"/>
      <c r="G284" s="47"/>
    </row>
    <row r="285" spans="1:7" ht="11.25" customHeight="1">
      <c r="A285" s="52">
        <v>67</v>
      </c>
      <c r="B285" s="50" t="s">
        <v>221</v>
      </c>
      <c r="C285" s="45">
        <v>0</v>
      </c>
      <c r="D285" s="45">
        <v>0</v>
      </c>
      <c r="E285" s="45">
        <v>0</v>
      </c>
      <c r="F285" s="45">
        <v>0</v>
      </c>
      <c r="G285" s="45">
        <v>0</v>
      </c>
    </row>
    <row r="286" spans="1:7" ht="0.75" customHeight="1">
      <c r="A286" s="47"/>
      <c r="B286" s="47"/>
      <c r="C286" s="47"/>
      <c r="D286" s="47"/>
      <c r="E286" s="47"/>
      <c r="F286" s="47"/>
      <c r="G286" s="47"/>
    </row>
    <row r="287" spans="1:7" ht="2.25" customHeight="1">
      <c r="A287" s="47"/>
      <c r="B287" s="47"/>
      <c r="C287" s="47"/>
      <c r="D287" s="47"/>
      <c r="E287" s="47"/>
      <c r="F287" s="47"/>
      <c r="G287" s="47"/>
    </row>
    <row r="288" spans="1:7" ht="11.25" customHeight="1">
      <c r="A288" s="52">
        <v>68</v>
      </c>
      <c r="B288" s="50" t="s">
        <v>279</v>
      </c>
      <c r="C288" s="45">
        <v>0</v>
      </c>
      <c r="D288" s="45">
        <v>0</v>
      </c>
      <c r="E288" s="45">
        <v>0</v>
      </c>
      <c r="F288" s="45">
        <v>0</v>
      </c>
      <c r="G288" s="45">
        <v>0</v>
      </c>
    </row>
    <row r="289" spans="1:7" ht="0.75" customHeight="1">
      <c r="A289" s="47"/>
      <c r="B289" s="47"/>
      <c r="C289" s="47"/>
      <c r="D289" s="47"/>
      <c r="E289" s="47"/>
      <c r="F289" s="47"/>
      <c r="G289" s="47"/>
    </row>
    <row r="290" spans="1:7" ht="2.25" customHeight="1">
      <c r="A290" s="47"/>
      <c r="B290" s="47"/>
      <c r="C290" s="47"/>
      <c r="D290" s="47"/>
      <c r="E290" s="47"/>
      <c r="F290" s="47"/>
      <c r="G290" s="47"/>
    </row>
    <row r="291" spans="1:7" ht="11.25" customHeight="1">
      <c r="A291" s="52">
        <v>69</v>
      </c>
      <c r="B291" s="50" t="s">
        <v>219</v>
      </c>
      <c r="C291" s="45">
        <v>0</v>
      </c>
      <c r="D291" s="45">
        <v>0</v>
      </c>
      <c r="E291" s="45">
        <v>0</v>
      </c>
      <c r="F291" s="45">
        <v>0</v>
      </c>
      <c r="G291" s="45">
        <v>0</v>
      </c>
    </row>
    <row r="292" spans="1:7" ht="0.75" customHeight="1">
      <c r="A292" s="47"/>
      <c r="B292" s="47"/>
      <c r="C292" s="47"/>
      <c r="D292" s="47"/>
      <c r="E292" s="47"/>
      <c r="F292" s="47"/>
      <c r="G292" s="47"/>
    </row>
    <row r="293" spans="1:7" ht="2.25" customHeight="1">
      <c r="A293" s="47"/>
      <c r="B293" s="47"/>
      <c r="C293" s="47"/>
      <c r="D293" s="47"/>
      <c r="E293" s="47"/>
      <c r="F293" s="47"/>
      <c r="G293" s="47"/>
    </row>
    <row r="294" spans="1:7" ht="11.25" customHeight="1">
      <c r="A294" s="52">
        <v>70</v>
      </c>
      <c r="B294" s="50" t="s">
        <v>220</v>
      </c>
      <c r="C294" s="45">
        <v>0</v>
      </c>
      <c r="D294" s="45">
        <v>0</v>
      </c>
      <c r="E294" s="45">
        <v>0</v>
      </c>
      <c r="F294" s="45">
        <v>0</v>
      </c>
      <c r="G294" s="45">
        <v>0</v>
      </c>
    </row>
    <row r="295" spans="1:7" ht="0.75" customHeight="1">
      <c r="A295" s="47"/>
      <c r="B295" s="47"/>
      <c r="C295" s="47"/>
      <c r="D295" s="47"/>
      <c r="E295" s="47"/>
      <c r="F295" s="47"/>
      <c r="G295" s="47"/>
    </row>
    <row r="296" spans="1:7" ht="2.25" customHeight="1">
      <c r="A296" s="47"/>
      <c r="B296" s="47"/>
      <c r="C296" s="47"/>
      <c r="D296" s="47"/>
      <c r="E296" s="47"/>
      <c r="F296" s="47"/>
      <c r="G296" s="47"/>
    </row>
    <row r="297" spans="1:7" ht="11.25" customHeight="1">
      <c r="A297" s="52">
        <v>71</v>
      </c>
      <c r="B297" s="50" t="s">
        <v>221</v>
      </c>
      <c r="C297" s="45">
        <v>0</v>
      </c>
      <c r="D297" s="45">
        <v>0</v>
      </c>
      <c r="E297" s="45">
        <v>0</v>
      </c>
      <c r="F297" s="45">
        <v>0</v>
      </c>
      <c r="G297" s="45">
        <v>0</v>
      </c>
    </row>
    <row r="298" spans="1:7" ht="0.75" customHeight="1">
      <c r="A298" s="47"/>
      <c r="B298" s="47"/>
      <c r="C298" s="47"/>
      <c r="D298" s="47"/>
      <c r="E298" s="47"/>
      <c r="F298" s="47"/>
      <c r="G298" s="47"/>
    </row>
    <row r="299" spans="1:7" ht="2.25" customHeight="1">
      <c r="A299" s="47"/>
      <c r="B299" s="47"/>
      <c r="C299" s="47"/>
      <c r="D299" s="47"/>
      <c r="E299" s="47"/>
      <c r="F299" s="47"/>
      <c r="G299" s="47"/>
    </row>
    <row r="300" spans="1:7" ht="11.25" customHeight="1">
      <c r="A300" s="52">
        <v>72</v>
      </c>
      <c r="B300" s="50" t="s">
        <v>280</v>
      </c>
      <c r="C300" s="45">
        <v>0</v>
      </c>
      <c r="D300" s="45">
        <v>0</v>
      </c>
      <c r="E300" s="45">
        <v>0</v>
      </c>
      <c r="F300" s="45">
        <v>0</v>
      </c>
      <c r="G300" s="45">
        <v>0</v>
      </c>
    </row>
    <row r="301" spans="1:7" ht="0.75" customHeight="1">
      <c r="A301" s="47"/>
      <c r="B301" s="47"/>
      <c r="C301" s="47"/>
      <c r="D301" s="47"/>
      <c r="E301" s="47"/>
      <c r="F301" s="47"/>
      <c r="G301" s="47"/>
    </row>
    <row r="302" spans="1:7" ht="2.25" customHeight="1">
      <c r="A302" s="47"/>
      <c r="B302" s="47"/>
      <c r="C302" s="47"/>
      <c r="D302" s="47"/>
      <c r="E302" s="47"/>
      <c r="F302" s="47"/>
      <c r="G302" s="47"/>
    </row>
    <row r="303" spans="1:7" ht="11.25" customHeight="1">
      <c r="A303" s="52">
        <v>73</v>
      </c>
      <c r="B303" s="50" t="s">
        <v>281</v>
      </c>
      <c r="C303" s="45">
        <v>0</v>
      </c>
      <c r="D303" s="45">
        <v>0</v>
      </c>
      <c r="E303" s="45">
        <v>0</v>
      </c>
      <c r="F303" s="45">
        <v>0</v>
      </c>
      <c r="G303" s="45">
        <v>0</v>
      </c>
    </row>
    <row r="304" spans="1:7" ht="0.75" customHeight="1">
      <c r="A304" s="47"/>
      <c r="B304" s="47"/>
      <c r="C304" s="47"/>
      <c r="D304" s="47"/>
      <c r="E304" s="47"/>
      <c r="F304" s="47"/>
      <c r="G304" s="47"/>
    </row>
    <row r="305" spans="1:7" ht="2.25" customHeight="1">
      <c r="A305" s="47"/>
      <c r="B305" s="47"/>
      <c r="C305" s="47"/>
      <c r="D305" s="47"/>
      <c r="E305" s="47"/>
      <c r="F305" s="47"/>
      <c r="G305" s="47"/>
    </row>
    <row r="306" spans="1:7" ht="11.25" customHeight="1">
      <c r="A306" s="52">
        <v>74</v>
      </c>
      <c r="B306" s="50" t="s">
        <v>282</v>
      </c>
      <c r="C306" s="45">
        <v>0</v>
      </c>
      <c r="D306" s="45">
        <v>0</v>
      </c>
      <c r="E306" s="45">
        <v>0</v>
      </c>
      <c r="F306" s="45">
        <v>0</v>
      </c>
      <c r="G306" s="45">
        <v>0</v>
      </c>
    </row>
    <row r="307" spans="1:7" ht="0.75" customHeight="1">
      <c r="A307" s="47"/>
      <c r="B307" s="47"/>
      <c r="C307" s="47"/>
      <c r="D307" s="47"/>
      <c r="E307" s="47"/>
      <c r="F307" s="47"/>
      <c r="G307" s="47"/>
    </row>
    <row r="308" spans="1:7" ht="2.25" customHeight="1">
      <c r="A308" s="47"/>
      <c r="B308" s="47"/>
      <c r="C308" s="47"/>
      <c r="D308" s="47"/>
      <c r="E308" s="47"/>
      <c r="F308" s="47"/>
      <c r="G308" s="47"/>
    </row>
    <row r="309" spans="1:7" ht="11.25" customHeight="1">
      <c r="A309" s="52">
        <v>75</v>
      </c>
      <c r="B309" s="50" t="s">
        <v>283</v>
      </c>
      <c r="C309" s="45">
        <v>0</v>
      </c>
      <c r="D309" s="45">
        <v>0</v>
      </c>
      <c r="E309" s="45">
        <v>0</v>
      </c>
      <c r="F309" s="45">
        <v>0</v>
      </c>
      <c r="G309" s="45">
        <v>0</v>
      </c>
    </row>
    <row r="310" spans="1:7" ht="0.75" customHeight="1">
      <c r="A310" s="47"/>
      <c r="B310" s="47"/>
      <c r="C310" s="47"/>
      <c r="D310" s="47"/>
      <c r="E310" s="47"/>
      <c r="F310" s="47"/>
      <c r="G310" s="47"/>
    </row>
    <row r="311" spans="1:7" ht="2.25" customHeight="1">
      <c r="A311" s="47"/>
      <c r="B311" s="47"/>
      <c r="C311" s="47"/>
      <c r="D311" s="47"/>
      <c r="E311" s="47"/>
      <c r="F311" s="47"/>
      <c r="G311" s="47"/>
    </row>
    <row r="312" spans="1:7" ht="11.25" customHeight="1">
      <c r="A312" s="52">
        <v>76</v>
      </c>
      <c r="B312" s="50" t="s">
        <v>284</v>
      </c>
      <c r="C312" s="45">
        <v>1569100</v>
      </c>
      <c r="D312" s="45">
        <v>1569100</v>
      </c>
      <c r="E312" s="45">
        <v>190407.95</v>
      </c>
      <c r="F312" s="45">
        <v>1798051.79</v>
      </c>
      <c r="G312" s="45">
        <v>943364.81</v>
      </c>
    </row>
    <row r="313" spans="1:7" ht="0.75" customHeight="1">
      <c r="A313" s="47"/>
      <c r="B313" s="47"/>
      <c r="C313" s="47"/>
      <c r="D313" s="47"/>
      <c r="E313" s="47"/>
      <c r="F313" s="47"/>
      <c r="G313" s="47"/>
    </row>
    <row r="314" spans="1:7" ht="2.25" customHeight="1">
      <c r="A314" s="47"/>
      <c r="B314" s="47"/>
      <c r="C314" s="47"/>
      <c r="D314" s="47"/>
      <c r="E314" s="47"/>
      <c r="F314" s="47"/>
      <c r="G314" s="47"/>
    </row>
    <row r="315" spans="1:7" ht="11.25" customHeight="1">
      <c r="A315" s="51">
        <v>77</v>
      </c>
      <c r="B315" s="48" t="s">
        <v>285</v>
      </c>
      <c r="C315" s="49">
        <v>0</v>
      </c>
      <c r="D315" s="49">
        <v>0</v>
      </c>
      <c r="E315" s="49">
        <v>0</v>
      </c>
      <c r="F315" s="49">
        <v>0</v>
      </c>
      <c r="G315" s="49">
        <v>0</v>
      </c>
    </row>
    <row r="316" spans="1:7" ht="0.75" customHeight="1">
      <c r="A316" s="47"/>
      <c r="B316" s="47"/>
      <c r="C316" s="47"/>
      <c r="D316" s="47"/>
      <c r="E316" s="47"/>
      <c r="F316" s="47"/>
      <c r="G316" s="47"/>
    </row>
    <row r="317" spans="1:7" ht="2.25" customHeight="1">
      <c r="A317" s="47"/>
      <c r="B317" s="47"/>
      <c r="C317" s="47"/>
      <c r="D317" s="47"/>
      <c r="E317" s="47"/>
      <c r="F317" s="47"/>
      <c r="G317" s="47"/>
    </row>
    <row r="318" spans="1:7" ht="11.25" customHeight="1">
      <c r="A318" s="52">
        <v>78</v>
      </c>
      <c r="B318" s="50" t="s">
        <v>286</v>
      </c>
      <c r="C318" s="45">
        <v>0</v>
      </c>
      <c r="D318" s="45">
        <v>0</v>
      </c>
      <c r="E318" s="45">
        <v>0</v>
      </c>
      <c r="F318" s="45">
        <v>0</v>
      </c>
      <c r="G318" s="45">
        <v>0</v>
      </c>
    </row>
    <row r="319" spans="1:7" ht="0.75" customHeight="1">
      <c r="A319" s="47"/>
      <c r="B319" s="47"/>
      <c r="C319" s="47"/>
      <c r="D319" s="47"/>
      <c r="E319" s="47"/>
      <c r="F319" s="47"/>
      <c r="G319" s="47"/>
    </row>
    <row r="320" spans="1:7" ht="2.25" customHeight="1">
      <c r="A320" s="47"/>
      <c r="B320" s="47"/>
      <c r="C320" s="47"/>
      <c r="D320" s="47"/>
      <c r="E320" s="47"/>
      <c r="F320" s="47"/>
      <c r="G320" s="47"/>
    </row>
    <row r="321" spans="1:7" ht="11.25" customHeight="1">
      <c r="A321" s="52">
        <v>79</v>
      </c>
      <c r="B321" s="50" t="s">
        <v>287</v>
      </c>
      <c r="C321" s="45">
        <v>0</v>
      </c>
      <c r="D321" s="45">
        <v>0</v>
      </c>
      <c r="E321" s="45">
        <v>0</v>
      </c>
      <c r="F321" s="45">
        <v>0</v>
      </c>
      <c r="G321" s="45">
        <v>0</v>
      </c>
    </row>
    <row r="322" spans="1:7" ht="0.75" customHeight="1">
      <c r="A322" s="47"/>
      <c r="B322" s="47"/>
      <c r="C322" s="47"/>
      <c r="D322" s="47"/>
      <c r="E322" s="47"/>
      <c r="F322" s="47"/>
      <c r="G322" s="47"/>
    </row>
    <row r="323" spans="1:7" ht="2.25" customHeight="1">
      <c r="A323" s="47"/>
      <c r="B323" s="47"/>
      <c r="C323" s="47"/>
      <c r="D323" s="47"/>
      <c r="E323" s="47"/>
      <c r="F323" s="47"/>
      <c r="G323" s="47"/>
    </row>
    <row r="324" spans="1:7" ht="11.25" customHeight="1">
      <c r="A324" s="52">
        <v>80</v>
      </c>
      <c r="B324" s="50" t="s">
        <v>288</v>
      </c>
      <c r="C324" s="45">
        <v>0</v>
      </c>
      <c r="D324" s="45">
        <v>0</v>
      </c>
      <c r="E324" s="45">
        <v>0</v>
      </c>
      <c r="F324" s="45">
        <v>0</v>
      </c>
      <c r="G324" s="45">
        <v>0</v>
      </c>
    </row>
    <row r="325" spans="1:7" ht="0.75" customHeight="1">
      <c r="A325" s="47"/>
      <c r="B325" s="47"/>
      <c r="C325" s="47"/>
      <c r="D325" s="47"/>
      <c r="E325" s="47"/>
      <c r="F325" s="47"/>
      <c r="G325" s="47"/>
    </row>
    <row r="326" spans="1:7" ht="2.25" customHeight="1">
      <c r="A326" s="47"/>
      <c r="B326" s="47"/>
      <c r="C326" s="47"/>
      <c r="D326" s="47"/>
      <c r="E326" s="47"/>
      <c r="F326" s="47"/>
      <c r="G326" s="47"/>
    </row>
    <row r="327" spans="1:7" ht="11.25" customHeight="1">
      <c r="A327" s="51">
        <v>81</v>
      </c>
      <c r="B327" s="48" t="s">
        <v>289</v>
      </c>
      <c r="C327" s="49">
        <v>0</v>
      </c>
      <c r="D327" s="49">
        <v>0</v>
      </c>
      <c r="E327" s="49">
        <v>0</v>
      </c>
      <c r="F327" s="49">
        <v>0</v>
      </c>
      <c r="G327" s="49">
        <v>0</v>
      </c>
    </row>
    <row r="328" spans="1:7" ht="0.75" customHeight="1">
      <c r="A328" s="47"/>
      <c r="B328" s="47"/>
      <c r="C328" s="47"/>
      <c r="D328" s="47"/>
      <c r="E328" s="47"/>
      <c r="F328" s="47"/>
      <c r="G328" s="47"/>
    </row>
    <row r="329" spans="1:7" ht="2.25" customHeight="1">
      <c r="A329" s="47"/>
      <c r="B329" s="47"/>
      <c r="C329" s="47"/>
      <c r="D329" s="47"/>
      <c r="E329" s="47"/>
      <c r="F329" s="47"/>
      <c r="G329" s="47"/>
    </row>
    <row r="330" spans="1:7" ht="15">
      <c r="A330" s="51">
        <v>82</v>
      </c>
      <c r="B330" s="117" t="s">
        <v>290</v>
      </c>
      <c r="C330" s="49">
        <v>13161410</v>
      </c>
      <c r="D330" s="49">
        <v>13161410</v>
      </c>
      <c r="E330" s="49">
        <v>1255459.42</v>
      </c>
      <c r="F330" s="49">
        <v>10669762.1</v>
      </c>
      <c r="G330" s="49">
        <v>12111609.98</v>
      </c>
    </row>
    <row r="331" spans="1:7" ht="8.25" customHeight="1">
      <c r="A331" s="47"/>
      <c r="B331" s="117"/>
      <c r="C331" s="47"/>
      <c r="D331" s="47"/>
      <c r="E331" s="47"/>
      <c r="F331" s="47"/>
      <c r="G331" s="47"/>
    </row>
    <row r="332" spans="1:7" ht="12.75" customHeight="1">
      <c r="A332" s="47"/>
      <c r="B332" s="47"/>
      <c r="C332" s="47"/>
      <c r="D332" s="47"/>
      <c r="E332" s="47"/>
      <c r="F332" s="47"/>
      <c r="G332" s="47"/>
    </row>
    <row r="333" spans="1:7" ht="0.75" customHeight="1">
      <c r="A333" s="47"/>
      <c r="B333" s="47"/>
      <c r="C333" s="47"/>
      <c r="D333" s="47"/>
      <c r="E333" s="47"/>
      <c r="F333" s="47"/>
      <c r="G333" s="47"/>
    </row>
    <row r="334" spans="1:7" ht="8.25" customHeight="1">
      <c r="A334" s="47"/>
      <c r="B334" s="47"/>
      <c r="C334" s="44"/>
      <c r="D334" s="47"/>
      <c r="E334" s="47"/>
      <c r="F334" s="47"/>
      <c r="G334" s="47"/>
    </row>
    <row r="335" spans="1:7" ht="7.5" customHeight="1">
      <c r="A335" s="47"/>
      <c r="B335" s="47"/>
      <c r="C335" s="47"/>
      <c r="D335" s="47"/>
      <c r="E335" s="47"/>
      <c r="F335" s="47"/>
      <c r="G335" s="47"/>
    </row>
    <row r="336" spans="1:7" ht="21">
      <c r="A336" s="44" t="s">
        <v>5</v>
      </c>
      <c r="B336" s="111" t="s">
        <v>291</v>
      </c>
      <c r="C336" s="111" t="s">
        <v>60</v>
      </c>
      <c r="D336" s="111" t="s">
        <v>239</v>
      </c>
      <c r="E336" s="111" t="s">
        <v>496</v>
      </c>
      <c r="F336" s="111"/>
      <c r="G336" s="111"/>
    </row>
    <row r="337" spans="1:7" ht="15">
      <c r="A337" s="47"/>
      <c r="B337" s="111"/>
      <c r="C337" s="111"/>
      <c r="D337" s="111"/>
      <c r="E337" s="111" t="s">
        <v>497</v>
      </c>
      <c r="F337" s="111"/>
      <c r="G337" s="111"/>
    </row>
    <row r="338" spans="1:7" ht="8.25" customHeight="1">
      <c r="A338" s="47"/>
      <c r="B338" s="47"/>
      <c r="C338" s="47"/>
      <c r="D338" s="47"/>
      <c r="E338" s="47"/>
      <c r="F338" s="47"/>
      <c r="G338" s="111"/>
    </row>
    <row r="339" spans="1:7" ht="15">
      <c r="A339" s="47"/>
      <c r="B339" s="47"/>
      <c r="C339" s="44" t="s">
        <v>292</v>
      </c>
      <c r="D339" s="47"/>
      <c r="E339" s="47"/>
      <c r="F339" s="47"/>
      <c r="G339" s="111"/>
    </row>
    <row r="340" spans="1:7" ht="15">
      <c r="A340" s="47"/>
      <c r="B340" s="47"/>
      <c r="C340" s="47"/>
      <c r="D340" s="47"/>
      <c r="E340" s="47"/>
      <c r="F340" s="47"/>
      <c r="G340" s="47"/>
    </row>
    <row r="341" spans="1:7" ht="2.25" customHeight="1">
      <c r="A341" s="47"/>
      <c r="B341" s="47"/>
      <c r="C341" s="47"/>
      <c r="D341" s="47"/>
      <c r="E341" s="47"/>
      <c r="F341" s="47"/>
      <c r="G341" s="47"/>
    </row>
    <row r="342" spans="1:7" ht="10.5" customHeight="1">
      <c r="A342" s="51">
        <v>83</v>
      </c>
      <c r="B342" s="48" t="s">
        <v>293</v>
      </c>
      <c r="C342" s="49">
        <v>80000</v>
      </c>
      <c r="D342" s="49">
        <v>85000</v>
      </c>
      <c r="E342" s="49">
        <v>20380.25</v>
      </c>
      <c r="F342" s="49">
        <v>84627.89</v>
      </c>
      <c r="G342" s="49">
        <v>0</v>
      </c>
    </row>
    <row r="343" spans="1:7" ht="0.75" customHeight="1">
      <c r="A343" s="47"/>
      <c r="B343" s="47"/>
      <c r="C343" s="47"/>
      <c r="D343" s="47"/>
      <c r="E343" s="47"/>
      <c r="F343" s="47"/>
      <c r="G343" s="47"/>
    </row>
    <row r="344" spans="1:7" ht="0.75" customHeight="1">
      <c r="A344" s="47"/>
      <c r="B344" s="47"/>
      <c r="C344" s="47"/>
      <c r="D344" s="47"/>
      <c r="E344" s="47"/>
      <c r="F344" s="47"/>
      <c r="G344" s="47"/>
    </row>
    <row r="345" spans="1:7" ht="2.25" customHeight="1">
      <c r="A345" s="47"/>
      <c r="B345" s="47"/>
      <c r="C345" s="47"/>
      <c r="D345" s="47"/>
      <c r="E345" s="47"/>
      <c r="F345" s="47"/>
      <c r="G345" s="47"/>
    </row>
    <row r="346" spans="1:7" ht="10.5" customHeight="1">
      <c r="A346" s="52">
        <v>84</v>
      </c>
      <c r="B346" s="50" t="s">
        <v>294</v>
      </c>
      <c r="C346" s="45">
        <v>80000</v>
      </c>
      <c r="D346" s="45">
        <v>85000</v>
      </c>
      <c r="E346" s="45">
        <v>20380.25</v>
      </c>
      <c r="F346" s="45">
        <v>84627.89</v>
      </c>
      <c r="G346" s="45">
        <v>0</v>
      </c>
    </row>
    <row r="347" spans="1:7" ht="0.75" customHeight="1">
      <c r="A347" s="47"/>
      <c r="B347" s="47"/>
      <c r="C347" s="47"/>
      <c r="D347" s="47"/>
      <c r="E347" s="47"/>
      <c r="F347" s="47"/>
      <c r="G347" s="47"/>
    </row>
    <row r="348" spans="1:7" ht="0.75" customHeight="1">
      <c r="A348" s="47"/>
      <c r="B348" s="47"/>
      <c r="C348" s="47"/>
      <c r="D348" s="47"/>
      <c r="E348" s="47"/>
      <c r="F348" s="47"/>
      <c r="G348" s="47"/>
    </row>
    <row r="349" spans="1:7" ht="2.25" customHeight="1">
      <c r="A349" s="47"/>
      <c r="B349" s="47"/>
      <c r="C349" s="47"/>
      <c r="D349" s="47"/>
      <c r="E349" s="47"/>
      <c r="F349" s="47"/>
      <c r="G349" s="47"/>
    </row>
    <row r="350" spans="1:7" ht="10.5" customHeight="1">
      <c r="A350" s="52">
        <v>85</v>
      </c>
      <c r="B350" s="50" t="s">
        <v>295</v>
      </c>
      <c r="C350" s="45">
        <v>0</v>
      </c>
      <c r="D350" s="45">
        <v>0</v>
      </c>
      <c r="E350" s="45">
        <v>0</v>
      </c>
      <c r="F350" s="45">
        <v>0</v>
      </c>
      <c r="G350" s="45">
        <v>0</v>
      </c>
    </row>
    <row r="351" spans="1:7" ht="0.75" customHeight="1">
      <c r="A351" s="47"/>
      <c r="B351" s="47"/>
      <c r="C351" s="47"/>
      <c r="D351" s="47"/>
      <c r="E351" s="47"/>
      <c r="F351" s="47"/>
      <c r="G351" s="47"/>
    </row>
    <row r="352" spans="1:7" ht="0.75" customHeight="1">
      <c r="A352" s="47"/>
      <c r="B352" s="47"/>
      <c r="C352" s="47"/>
      <c r="D352" s="47"/>
      <c r="E352" s="47"/>
      <c r="F352" s="47"/>
      <c r="G352" s="47"/>
    </row>
    <row r="353" spans="1:7" ht="2.25" customHeight="1">
      <c r="A353" s="47"/>
      <c r="B353" s="47"/>
      <c r="C353" s="47"/>
      <c r="D353" s="47"/>
      <c r="E353" s="47"/>
      <c r="F353" s="47"/>
      <c r="G353" s="47"/>
    </row>
    <row r="354" spans="1:7" ht="9.75" customHeight="1">
      <c r="A354" s="51">
        <v>86</v>
      </c>
      <c r="B354" s="117" t="s">
        <v>296</v>
      </c>
      <c r="C354" s="49">
        <v>80000</v>
      </c>
      <c r="D354" s="49">
        <v>85000</v>
      </c>
      <c r="E354" s="49">
        <v>20380.25</v>
      </c>
      <c r="F354" s="49">
        <v>84627.89</v>
      </c>
      <c r="G354" s="49">
        <v>0</v>
      </c>
    </row>
    <row r="355" spans="1:7" ht="8.25" customHeight="1">
      <c r="A355" s="47"/>
      <c r="B355" s="117"/>
      <c r="C355" s="47"/>
      <c r="D355" s="47"/>
      <c r="E355" s="47"/>
      <c r="F355" s="47"/>
      <c r="G355" s="47"/>
    </row>
    <row r="356" spans="1:7" ht="8.25" customHeight="1">
      <c r="A356" s="47"/>
      <c r="B356" s="117"/>
      <c r="C356" s="47"/>
      <c r="D356" s="47"/>
      <c r="E356" s="47"/>
      <c r="F356" s="47"/>
      <c r="G356" s="47"/>
    </row>
    <row r="357" spans="1:7" ht="8.25" customHeight="1">
      <c r="A357" s="47"/>
      <c r="B357" s="117"/>
      <c r="C357" s="47"/>
      <c r="D357" s="47"/>
      <c r="E357" s="47"/>
      <c r="F357" s="47"/>
      <c r="G357" s="47"/>
    </row>
    <row r="358" spans="1:7" ht="0.75" customHeight="1">
      <c r="A358" s="47"/>
      <c r="B358" s="47"/>
      <c r="C358" s="47"/>
      <c r="D358" s="47"/>
      <c r="E358" s="47"/>
      <c r="F358" s="47"/>
      <c r="G358" s="47"/>
    </row>
    <row r="367" spans="2:6" ht="12.75" customHeight="1">
      <c r="B367" s="36" t="s">
        <v>297</v>
      </c>
      <c r="C367" s="2" t="s">
        <v>298</v>
      </c>
      <c r="F367" s="2" t="s">
        <v>299</v>
      </c>
    </row>
    <row r="368" spans="2:6" ht="12.75" customHeight="1">
      <c r="B368" s="46" t="s">
        <v>482</v>
      </c>
      <c r="C368" s="2" t="s">
        <v>301</v>
      </c>
      <c r="F368" s="2" t="s">
        <v>302</v>
      </c>
    </row>
  </sheetData>
  <sheetProtection password="CADC" sheet="1"/>
  <mergeCells count="64">
    <mergeCell ref="A1:G1"/>
    <mergeCell ref="A2:G2"/>
    <mergeCell ref="A3:G3"/>
    <mergeCell ref="A5:G7"/>
    <mergeCell ref="A12:G13"/>
    <mergeCell ref="E16:G17"/>
    <mergeCell ref="A17:A18"/>
    <mergeCell ref="B17:B19"/>
    <mergeCell ref="C17:C19"/>
    <mergeCell ref="D17:D19"/>
    <mergeCell ref="E19:E20"/>
    <mergeCell ref="F19:F20"/>
    <mergeCell ref="G19:G20"/>
    <mergeCell ref="B23:B24"/>
    <mergeCell ref="B108:B109"/>
    <mergeCell ref="E108:G108"/>
    <mergeCell ref="E109:F109"/>
    <mergeCell ref="G109:G111"/>
    <mergeCell ref="D110:D111"/>
    <mergeCell ref="C111:C112"/>
    <mergeCell ref="B114:B116"/>
    <mergeCell ref="B168:B169"/>
    <mergeCell ref="B173:B174"/>
    <mergeCell ref="B182:B183"/>
    <mergeCell ref="B186:B188"/>
    <mergeCell ref="B192:B193"/>
    <mergeCell ref="E198:G199"/>
    <mergeCell ref="A199:A200"/>
    <mergeCell ref="B199:B201"/>
    <mergeCell ref="C199:C201"/>
    <mergeCell ref="D199:D201"/>
    <mergeCell ref="E201:E202"/>
    <mergeCell ref="F201:F202"/>
    <mergeCell ref="G201:G202"/>
    <mergeCell ref="B233:C233"/>
    <mergeCell ref="D233:E233"/>
    <mergeCell ref="B236:C236"/>
    <mergeCell ref="D236:E236"/>
    <mergeCell ref="E240:E241"/>
    <mergeCell ref="A241:A243"/>
    <mergeCell ref="B241:C243"/>
    <mergeCell ref="D241:D243"/>
    <mergeCell ref="E243:E244"/>
    <mergeCell ref="F243:F244"/>
    <mergeCell ref="B247:C247"/>
    <mergeCell ref="B250:C250"/>
    <mergeCell ref="B253:C253"/>
    <mergeCell ref="B256:C256"/>
    <mergeCell ref="E260:G261"/>
    <mergeCell ref="A261:A262"/>
    <mergeCell ref="B261:B263"/>
    <mergeCell ref="C261:C263"/>
    <mergeCell ref="D261:D263"/>
    <mergeCell ref="E263:E264"/>
    <mergeCell ref="F263:F264"/>
    <mergeCell ref="B354:B357"/>
    <mergeCell ref="G263:G264"/>
    <mergeCell ref="B330:B331"/>
    <mergeCell ref="B336:B337"/>
    <mergeCell ref="C336:C337"/>
    <mergeCell ref="D336:D337"/>
    <mergeCell ref="E336:G336"/>
    <mergeCell ref="E337:F337"/>
    <mergeCell ref="G337:G339"/>
  </mergeCells>
  <printOptions/>
  <pageMargins left="0" right="0" top="0.7874015748031497" bottom="0.7874015748031497" header="0.31496062992125984" footer="0.31496062992125984"/>
  <pageSetup horizontalDpi="600" verticalDpi="600" orientation="landscape" paperSize="9" scale="66" r:id="rId2"/>
  <rowBreaks count="3" manualBreakCount="3">
    <brk id="106" max="255" man="1"/>
    <brk id="194" max="255" man="1"/>
    <brk id="33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M67"/>
  <sheetViews>
    <sheetView zoomScalePageLayoutView="0" workbookViewId="0" topLeftCell="A1">
      <selection activeCell="F61" sqref="F61"/>
    </sheetView>
  </sheetViews>
  <sheetFormatPr defaultColWidth="6.8515625" defaultRowHeight="12.75" customHeight="1"/>
  <cols>
    <col min="1" max="1" width="6.00390625" style="1" customWidth="1"/>
    <col min="2" max="2" width="46.28125" style="1" bestFit="1" customWidth="1"/>
    <col min="3" max="3" width="10.57421875" style="1" bestFit="1" customWidth="1"/>
    <col min="4" max="5" width="13.421875" style="1" bestFit="1" customWidth="1"/>
    <col min="6" max="6" width="9.140625" style="1" customWidth="1"/>
    <col min="7" max="7" width="12.28125" style="1" customWidth="1"/>
    <col min="8" max="8" width="11.28125" style="1" customWidth="1"/>
    <col min="9" max="10" width="13.57421875" style="1" bestFit="1" customWidth="1"/>
    <col min="11" max="11" width="12.28125" style="1" customWidth="1"/>
    <col min="12" max="12" width="10.7109375" style="1" bestFit="1" customWidth="1"/>
    <col min="13" max="13" width="12.57421875" style="1" bestFit="1" customWidth="1"/>
    <col min="14" max="16384" width="6.8515625" style="1" customWidth="1"/>
  </cols>
  <sheetData>
    <row r="1" spans="1:13" ht="14.25" customHeight="1">
      <c r="A1" s="123" t="s">
        <v>451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4.25" customHeight="1">
      <c r="A2" s="123" t="s">
        <v>452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5">
      <c r="A3" s="123" t="s">
        <v>453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ht="15"/>
    <row r="5" ht="0.75" customHeight="1"/>
    <row r="6" ht="15"/>
    <row r="7" spans="1:13" ht="12" customHeight="1">
      <c r="A7" s="128" t="s">
        <v>554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3" ht="0.75" customHeight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</row>
    <row r="9" spans="1:13" ht="9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</row>
    <row r="10" ht="10.5" customHeight="1"/>
    <row r="11" ht="7.5" customHeight="1"/>
    <row r="12" ht="0.75" customHeight="1"/>
    <row r="13" ht="3.75" customHeight="1"/>
    <row r="14" spans="1:13" ht="10.5" customHeight="1">
      <c r="A14" s="111" t="s">
        <v>433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</row>
    <row r="15" spans="1:13" ht="1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ht="12.75" customHeight="1">
      <c r="A16" s="35"/>
      <c r="B16" s="35"/>
      <c r="C16" s="124" t="s">
        <v>434</v>
      </c>
      <c r="D16" s="125"/>
      <c r="E16" s="125"/>
      <c r="F16" s="125"/>
      <c r="G16" s="126"/>
      <c r="H16" s="124" t="s">
        <v>435</v>
      </c>
      <c r="I16" s="125"/>
      <c r="J16" s="125"/>
      <c r="K16" s="125"/>
      <c r="L16" s="125"/>
      <c r="M16" s="126"/>
    </row>
    <row r="17" spans="1:13" ht="6" customHeight="1">
      <c r="A17" s="35"/>
      <c r="B17" s="35"/>
      <c r="C17" s="35"/>
      <c r="D17" s="35"/>
      <c r="E17" s="35"/>
      <c r="F17" s="35"/>
      <c r="G17" s="94"/>
      <c r="H17" s="35"/>
      <c r="I17" s="35"/>
      <c r="J17" s="35"/>
      <c r="K17" s="35"/>
      <c r="L17" s="35"/>
      <c r="M17" s="35"/>
    </row>
    <row r="18" spans="1:13" ht="6.75" customHeight="1">
      <c r="A18" s="111" t="s">
        <v>5</v>
      </c>
      <c r="B18" s="111" t="s">
        <v>436</v>
      </c>
      <c r="C18" s="111" t="s">
        <v>437</v>
      </c>
      <c r="D18" s="111" t="s">
        <v>478</v>
      </c>
      <c r="E18" s="35"/>
      <c r="F18" s="35"/>
      <c r="G18" s="95"/>
      <c r="H18" s="111" t="s">
        <v>437</v>
      </c>
      <c r="I18" s="111" t="s">
        <v>478</v>
      </c>
      <c r="J18" s="35"/>
      <c r="K18" s="35"/>
      <c r="L18" s="35"/>
      <c r="M18" s="35"/>
    </row>
    <row r="19" spans="1:13" ht="1.5" customHeight="1">
      <c r="A19" s="111"/>
      <c r="B19" s="111"/>
      <c r="C19" s="111"/>
      <c r="D19" s="111"/>
      <c r="E19" s="111" t="s">
        <v>438</v>
      </c>
      <c r="F19" s="111" t="s">
        <v>439</v>
      </c>
      <c r="G19" s="127" t="s">
        <v>381</v>
      </c>
      <c r="H19" s="111"/>
      <c r="I19" s="111"/>
      <c r="J19" s="111" t="s">
        <v>440</v>
      </c>
      <c r="K19" s="111" t="s">
        <v>438</v>
      </c>
      <c r="L19" s="111" t="s">
        <v>439</v>
      </c>
      <c r="M19" s="111" t="s">
        <v>381</v>
      </c>
    </row>
    <row r="20" spans="1:13" ht="9" customHeight="1">
      <c r="A20" s="35"/>
      <c r="B20" s="35"/>
      <c r="C20" s="111"/>
      <c r="D20" s="111"/>
      <c r="E20" s="111"/>
      <c r="F20" s="111"/>
      <c r="G20" s="127"/>
      <c r="H20" s="111"/>
      <c r="I20" s="111"/>
      <c r="J20" s="111"/>
      <c r="K20" s="111"/>
      <c r="L20" s="111"/>
      <c r="M20" s="111"/>
    </row>
    <row r="21" spans="1:13" ht="17.25" customHeight="1">
      <c r="A21" s="35"/>
      <c r="B21" s="35"/>
      <c r="C21" s="111"/>
      <c r="D21" s="111"/>
      <c r="E21" s="35"/>
      <c r="F21" s="35"/>
      <c r="G21" s="95"/>
      <c r="H21" s="111"/>
      <c r="I21" s="111"/>
      <c r="J21" s="35"/>
      <c r="K21" s="35"/>
      <c r="L21" s="35"/>
      <c r="M21" s="35"/>
    </row>
    <row r="22" spans="1:13" ht="2.25" customHeight="1">
      <c r="A22" s="35"/>
      <c r="B22" s="35"/>
      <c r="C22" s="35"/>
      <c r="D22" s="35"/>
      <c r="E22" s="35"/>
      <c r="F22" s="35"/>
      <c r="G22" s="95"/>
      <c r="H22" s="35"/>
      <c r="I22" s="35"/>
      <c r="J22" s="35"/>
      <c r="K22" s="35"/>
      <c r="L22" s="35"/>
      <c r="M22" s="35"/>
    </row>
    <row r="23" spans="1:13" ht="15">
      <c r="A23" s="51">
        <v>1</v>
      </c>
      <c r="B23" s="117" t="s">
        <v>441</v>
      </c>
      <c r="C23" s="49">
        <f>C27</f>
        <v>466006.59</v>
      </c>
      <c r="D23" s="49">
        <f aca="true" t="shared" si="0" ref="D23:M23">D27</f>
        <v>21094557.060000002</v>
      </c>
      <c r="E23" s="49">
        <f t="shared" si="0"/>
        <v>21066962.37</v>
      </c>
      <c r="F23" s="49">
        <f t="shared" si="0"/>
        <v>407.99</v>
      </c>
      <c r="G23" s="97">
        <f t="shared" si="0"/>
        <v>493193.2900000012</v>
      </c>
      <c r="H23" s="49">
        <f t="shared" si="0"/>
        <v>1756499.12</v>
      </c>
      <c r="I23" s="49">
        <f t="shared" si="0"/>
        <v>1256440.94</v>
      </c>
      <c r="J23" s="49">
        <f t="shared" si="0"/>
        <v>1568558.46</v>
      </c>
      <c r="K23" s="49">
        <f t="shared" si="0"/>
        <v>1564616.61</v>
      </c>
      <c r="L23" s="49">
        <f t="shared" si="0"/>
        <v>107691.65</v>
      </c>
      <c r="M23" s="49">
        <f t="shared" si="0"/>
        <v>1340631.7999999998</v>
      </c>
    </row>
    <row r="24" spans="1:13" ht="6.75" customHeight="1">
      <c r="A24" s="35"/>
      <c r="B24" s="117"/>
      <c r="C24" s="35"/>
      <c r="D24" s="35"/>
      <c r="E24" s="35"/>
      <c r="F24" s="35"/>
      <c r="G24" s="95"/>
      <c r="H24" s="35"/>
      <c r="I24" s="35"/>
      <c r="J24" s="35"/>
      <c r="K24" s="35"/>
      <c r="L24" s="35"/>
      <c r="M24" s="35"/>
    </row>
    <row r="25" spans="1:13" ht="2.25" customHeight="1">
      <c r="A25" s="35"/>
      <c r="B25" s="35"/>
      <c r="C25" s="35"/>
      <c r="D25" s="35"/>
      <c r="E25" s="35"/>
      <c r="F25" s="35"/>
      <c r="G25" s="95"/>
      <c r="H25" s="35"/>
      <c r="I25" s="35"/>
      <c r="J25" s="35"/>
      <c r="K25" s="35"/>
      <c r="L25" s="35"/>
      <c r="M25" s="35"/>
    </row>
    <row r="26" spans="1:13" ht="2.25" customHeight="1">
      <c r="A26" s="35"/>
      <c r="B26" s="35"/>
      <c r="C26" s="35"/>
      <c r="D26" s="35"/>
      <c r="E26" s="35"/>
      <c r="F26" s="35"/>
      <c r="G26" s="95"/>
      <c r="H26" s="35"/>
      <c r="I26" s="35"/>
      <c r="J26" s="35"/>
      <c r="K26" s="35"/>
      <c r="L26" s="35"/>
      <c r="M26" s="35"/>
    </row>
    <row r="27" spans="1:13" ht="15">
      <c r="A27" s="51">
        <v>2</v>
      </c>
      <c r="B27" s="48" t="s">
        <v>442</v>
      </c>
      <c r="C27" s="49">
        <f>C30+C36+C33</f>
        <v>466006.59</v>
      </c>
      <c r="D27" s="49">
        <f aca="true" t="shared" si="1" ref="D27:M27">D30+D36+D33</f>
        <v>21094557.060000002</v>
      </c>
      <c r="E27" s="49">
        <f t="shared" si="1"/>
        <v>21066962.37</v>
      </c>
      <c r="F27" s="49">
        <f t="shared" si="1"/>
        <v>407.99</v>
      </c>
      <c r="G27" s="97">
        <f t="shared" si="1"/>
        <v>493193.2900000012</v>
      </c>
      <c r="H27" s="49">
        <f t="shared" si="1"/>
        <v>1756499.12</v>
      </c>
      <c r="I27" s="49">
        <f t="shared" si="1"/>
        <v>1256440.94</v>
      </c>
      <c r="J27" s="49">
        <f t="shared" si="1"/>
        <v>1568558.46</v>
      </c>
      <c r="K27" s="49">
        <f t="shared" si="1"/>
        <v>1564616.61</v>
      </c>
      <c r="L27" s="49">
        <f t="shared" si="1"/>
        <v>107691.65</v>
      </c>
      <c r="M27" s="49">
        <f t="shared" si="1"/>
        <v>1340631.7999999998</v>
      </c>
    </row>
    <row r="28" spans="1:13" ht="2.25" customHeight="1">
      <c r="A28" s="35"/>
      <c r="B28" s="35"/>
      <c r="C28" s="35"/>
      <c r="D28" s="35"/>
      <c r="E28" s="35"/>
      <c r="F28" s="35"/>
      <c r="G28" s="95"/>
      <c r="H28" s="35"/>
      <c r="I28" s="35"/>
      <c r="J28" s="35"/>
      <c r="K28" s="35"/>
      <c r="L28" s="35"/>
      <c r="M28" s="35"/>
    </row>
    <row r="29" spans="1:13" ht="2.25" customHeight="1">
      <c r="A29" s="35"/>
      <c r="B29" s="35"/>
      <c r="C29" s="35"/>
      <c r="D29" s="35"/>
      <c r="E29" s="35"/>
      <c r="F29" s="35"/>
      <c r="G29" s="95"/>
      <c r="H29" s="35"/>
      <c r="I29" s="35"/>
      <c r="J29" s="35"/>
      <c r="K29" s="35"/>
      <c r="L29" s="35"/>
      <c r="M29" s="35"/>
    </row>
    <row r="30" spans="1:13" ht="15">
      <c r="A30" s="52">
        <v>3</v>
      </c>
      <c r="B30" s="50" t="s">
        <v>443</v>
      </c>
      <c r="C30" s="45">
        <v>466006.59</v>
      </c>
      <c r="D30" s="45">
        <v>20820856.26</v>
      </c>
      <c r="E30" s="45">
        <v>20793261.57</v>
      </c>
      <c r="F30" s="45">
        <v>407.99</v>
      </c>
      <c r="G30" s="96">
        <f>C30+D30-E30-F30</f>
        <v>493193.2900000012</v>
      </c>
      <c r="H30" s="45">
        <v>1756499.12</v>
      </c>
      <c r="I30" s="45">
        <v>1256440.94</v>
      </c>
      <c r="J30" s="45">
        <v>1568558.46</v>
      </c>
      <c r="K30" s="45">
        <v>1564616.61</v>
      </c>
      <c r="L30" s="45">
        <v>107691.65</v>
      </c>
      <c r="M30" s="45">
        <f>I30-K30-L30+H30</f>
        <v>1340631.7999999998</v>
      </c>
    </row>
    <row r="31" spans="1:13" ht="2.25" customHeight="1">
      <c r="A31" s="35"/>
      <c r="B31" s="35"/>
      <c r="C31" s="35"/>
      <c r="D31" s="35"/>
      <c r="E31" s="35"/>
      <c r="F31" s="35"/>
      <c r="G31" s="95"/>
      <c r="H31" s="35"/>
      <c r="I31" s="35"/>
      <c r="J31" s="35"/>
      <c r="K31" s="35"/>
      <c r="L31" s="35"/>
      <c r="M31" s="35"/>
    </row>
    <row r="32" spans="1:13" ht="2.25" customHeight="1">
      <c r="A32" s="35"/>
      <c r="B32" s="35"/>
      <c r="C32" s="35"/>
      <c r="D32" s="35"/>
      <c r="E32" s="35"/>
      <c r="F32" s="35"/>
      <c r="G32" s="95"/>
      <c r="H32" s="35"/>
      <c r="I32" s="35"/>
      <c r="J32" s="35"/>
      <c r="K32" s="35"/>
      <c r="L32" s="35"/>
      <c r="M32" s="35"/>
    </row>
    <row r="33" spans="1:13" ht="15">
      <c r="A33" s="52">
        <v>4</v>
      </c>
      <c r="B33" s="50" t="s">
        <v>444</v>
      </c>
      <c r="C33" s="45">
        <v>0</v>
      </c>
      <c r="D33" s="45">
        <v>0</v>
      </c>
      <c r="E33" s="45">
        <v>0</v>
      </c>
      <c r="F33" s="45">
        <v>0</v>
      </c>
      <c r="G33" s="96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</row>
    <row r="34" spans="1:13" ht="2.25" customHeight="1">
      <c r="A34" s="35"/>
      <c r="B34" s="35"/>
      <c r="C34" s="35"/>
      <c r="D34" s="35"/>
      <c r="E34" s="35"/>
      <c r="F34" s="35"/>
      <c r="G34" s="95"/>
      <c r="H34" s="35"/>
      <c r="I34" s="35"/>
      <c r="J34" s="35"/>
      <c r="K34" s="35"/>
      <c r="L34" s="35"/>
      <c r="M34" s="35"/>
    </row>
    <row r="35" spans="1:13" ht="2.25" customHeight="1">
      <c r="A35" s="35"/>
      <c r="B35" s="35"/>
      <c r="C35" s="35"/>
      <c r="D35" s="35"/>
      <c r="E35" s="35"/>
      <c r="F35" s="35"/>
      <c r="G35" s="95"/>
      <c r="H35" s="35"/>
      <c r="I35" s="35"/>
      <c r="J35" s="35"/>
      <c r="K35" s="35"/>
      <c r="L35" s="35"/>
      <c r="M35" s="35"/>
    </row>
    <row r="36" spans="1:13" ht="15">
      <c r="A36" s="52">
        <v>5</v>
      </c>
      <c r="B36" s="50" t="s">
        <v>445</v>
      </c>
      <c r="C36" s="45">
        <v>0</v>
      </c>
      <c r="D36" s="45">
        <v>273700.8</v>
      </c>
      <c r="E36" s="45">
        <v>273700.8</v>
      </c>
      <c r="F36" s="45">
        <v>0</v>
      </c>
      <c r="G36" s="96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</row>
    <row r="37" spans="1:13" ht="2.25" customHeight="1">
      <c r="A37" s="35"/>
      <c r="B37" s="35"/>
      <c r="C37" s="35"/>
      <c r="D37" s="35"/>
      <c r="E37" s="35"/>
      <c r="F37" s="35"/>
      <c r="G37" s="95"/>
      <c r="H37" s="35"/>
      <c r="I37" s="35"/>
      <c r="J37" s="35"/>
      <c r="K37" s="35"/>
      <c r="L37" s="35"/>
      <c r="M37" s="35"/>
    </row>
    <row r="38" spans="1:13" ht="2.25" customHeight="1">
      <c r="A38" s="35"/>
      <c r="B38" s="35"/>
      <c r="C38" s="35"/>
      <c r="D38" s="35"/>
      <c r="E38" s="35"/>
      <c r="F38" s="35"/>
      <c r="G38" s="95"/>
      <c r="H38" s="35"/>
      <c r="I38" s="35"/>
      <c r="J38" s="35"/>
      <c r="K38" s="35"/>
      <c r="L38" s="35"/>
      <c r="M38" s="35"/>
    </row>
    <row r="39" spans="1:13" ht="15">
      <c r="A39" s="51">
        <v>6</v>
      </c>
      <c r="B39" s="48" t="s">
        <v>446</v>
      </c>
      <c r="C39" s="49">
        <v>0</v>
      </c>
      <c r="D39" s="49">
        <v>0</v>
      </c>
      <c r="E39" s="49">
        <v>0</v>
      </c>
      <c r="F39" s="49">
        <v>0</v>
      </c>
      <c r="G39" s="97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</row>
    <row r="40" spans="1:13" ht="2.25" customHeight="1">
      <c r="A40" s="35"/>
      <c r="B40" s="35"/>
      <c r="C40" s="35"/>
      <c r="D40" s="35"/>
      <c r="E40" s="35"/>
      <c r="F40" s="35"/>
      <c r="G40" s="95"/>
      <c r="H40" s="35"/>
      <c r="I40" s="35"/>
      <c r="J40" s="35"/>
      <c r="K40" s="35"/>
      <c r="L40" s="35"/>
      <c r="M40" s="35"/>
    </row>
    <row r="41" spans="1:13" ht="2.25" customHeight="1">
      <c r="A41" s="35"/>
      <c r="B41" s="35"/>
      <c r="C41" s="35"/>
      <c r="D41" s="35"/>
      <c r="E41" s="35"/>
      <c r="F41" s="35"/>
      <c r="G41" s="95"/>
      <c r="H41" s="35"/>
      <c r="I41" s="35"/>
      <c r="J41" s="35"/>
      <c r="K41" s="35"/>
      <c r="L41" s="35"/>
      <c r="M41" s="35"/>
    </row>
    <row r="42" spans="1:13" ht="15">
      <c r="A42" s="52">
        <v>7</v>
      </c>
      <c r="B42" s="50" t="s">
        <v>447</v>
      </c>
      <c r="C42" s="45">
        <v>0</v>
      </c>
      <c r="D42" s="45">
        <v>0</v>
      </c>
      <c r="E42" s="45">
        <v>0</v>
      </c>
      <c r="F42" s="45">
        <v>0</v>
      </c>
      <c r="G42" s="96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2.25" customHeight="1">
      <c r="A43" s="35"/>
      <c r="B43" s="35"/>
      <c r="C43" s="35"/>
      <c r="D43" s="35"/>
      <c r="E43" s="35"/>
      <c r="F43" s="35"/>
      <c r="G43" s="95"/>
      <c r="H43" s="35"/>
      <c r="I43" s="35"/>
      <c r="J43" s="35"/>
      <c r="K43" s="35"/>
      <c r="L43" s="35"/>
      <c r="M43" s="35"/>
    </row>
    <row r="44" spans="1:13" ht="2.25" customHeight="1">
      <c r="A44" s="35"/>
      <c r="B44" s="35"/>
      <c r="C44" s="35"/>
      <c r="D44" s="35"/>
      <c r="E44" s="35"/>
      <c r="F44" s="35"/>
      <c r="G44" s="95"/>
      <c r="H44" s="35"/>
      <c r="I44" s="35"/>
      <c r="J44" s="35"/>
      <c r="K44" s="35"/>
      <c r="L44" s="35"/>
      <c r="M44" s="35"/>
    </row>
    <row r="45" spans="1:13" ht="15">
      <c r="A45" s="51">
        <v>8</v>
      </c>
      <c r="B45" s="48" t="s">
        <v>448</v>
      </c>
      <c r="C45" s="49">
        <f>C48+C51</f>
        <v>0</v>
      </c>
      <c r="D45" s="49">
        <f aca="true" t="shared" si="2" ref="D45:M45">D48+D51</f>
        <v>924235.61</v>
      </c>
      <c r="E45" s="49">
        <f t="shared" si="2"/>
        <v>924235.61</v>
      </c>
      <c r="F45" s="49">
        <f t="shared" si="2"/>
        <v>0</v>
      </c>
      <c r="G45" s="97">
        <f t="shared" si="2"/>
        <v>0</v>
      </c>
      <c r="H45" s="49">
        <f t="shared" si="2"/>
        <v>0</v>
      </c>
      <c r="I45" s="49">
        <f t="shared" si="2"/>
        <v>0</v>
      </c>
      <c r="J45" s="49">
        <f t="shared" si="2"/>
        <v>0</v>
      </c>
      <c r="K45" s="49">
        <f t="shared" si="2"/>
        <v>0</v>
      </c>
      <c r="L45" s="49">
        <f t="shared" si="2"/>
        <v>0</v>
      </c>
      <c r="M45" s="49">
        <f t="shared" si="2"/>
        <v>0</v>
      </c>
    </row>
    <row r="46" spans="1:13" ht="2.25" customHeight="1">
      <c r="A46" s="35"/>
      <c r="B46" s="35"/>
      <c r="C46" s="35"/>
      <c r="D46" s="35"/>
      <c r="E46" s="35"/>
      <c r="F46" s="35"/>
      <c r="G46" s="95"/>
      <c r="H46" s="35"/>
      <c r="I46" s="35"/>
      <c r="J46" s="35"/>
      <c r="K46" s="35"/>
      <c r="L46" s="35"/>
      <c r="M46" s="35"/>
    </row>
    <row r="47" spans="1:13" ht="2.25" customHeight="1">
      <c r="A47" s="35"/>
      <c r="B47" s="35"/>
      <c r="C47" s="35"/>
      <c r="D47" s="35"/>
      <c r="E47" s="35"/>
      <c r="F47" s="35"/>
      <c r="G47" s="95"/>
      <c r="H47" s="35"/>
      <c r="I47" s="35"/>
      <c r="J47" s="35"/>
      <c r="K47" s="35"/>
      <c r="L47" s="35"/>
      <c r="M47" s="35"/>
    </row>
    <row r="48" spans="1:13" ht="15">
      <c r="A48" s="52">
        <v>9</v>
      </c>
      <c r="B48" s="50" t="s">
        <v>442</v>
      </c>
      <c r="C48" s="45">
        <v>0</v>
      </c>
      <c r="D48" s="45">
        <v>924235.61</v>
      </c>
      <c r="E48" s="45">
        <v>924235.61</v>
      </c>
      <c r="F48" s="45">
        <v>0</v>
      </c>
      <c r="G48" s="96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</row>
    <row r="49" spans="1:13" ht="2.25" customHeight="1">
      <c r="A49" s="35"/>
      <c r="B49" s="35"/>
      <c r="C49" s="35"/>
      <c r="D49" s="35"/>
      <c r="E49" s="35"/>
      <c r="F49" s="35"/>
      <c r="G49" s="95"/>
      <c r="H49" s="35"/>
      <c r="I49" s="35"/>
      <c r="J49" s="35"/>
      <c r="K49" s="35"/>
      <c r="L49" s="35"/>
      <c r="M49" s="35"/>
    </row>
    <row r="50" spans="1:13" ht="2.25" customHeight="1">
      <c r="A50" s="35"/>
      <c r="B50" s="35"/>
      <c r="C50" s="35"/>
      <c r="D50" s="35"/>
      <c r="E50" s="35"/>
      <c r="F50" s="35"/>
      <c r="G50" s="95"/>
      <c r="H50" s="35"/>
      <c r="I50" s="35"/>
      <c r="J50" s="35"/>
      <c r="K50" s="35"/>
      <c r="L50" s="35"/>
      <c r="M50" s="35"/>
    </row>
    <row r="51" spans="1:13" ht="15">
      <c r="A51" s="52">
        <v>10</v>
      </c>
      <c r="B51" s="50" t="s">
        <v>446</v>
      </c>
      <c r="C51" s="45">
        <v>0</v>
      </c>
      <c r="D51" s="45">
        <v>0</v>
      </c>
      <c r="E51" s="45">
        <v>0</v>
      </c>
      <c r="F51" s="45">
        <v>0</v>
      </c>
      <c r="G51" s="96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</row>
    <row r="52" spans="1:13" ht="2.25" customHeight="1">
      <c r="A52" s="35"/>
      <c r="B52" s="35"/>
      <c r="C52" s="35"/>
      <c r="D52" s="35"/>
      <c r="E52" s="35"/>
      <c r="F52" s="35"/>
      <c r="G52" s="95"/>
      <c r="H52" s="35"/>
      <c r="I52" s="35"/>
      <c r="J52" s="35"/>
      <c r="K52" s="35"/>
      <c r="L52" s="35"/>
      <c r="M52" s="35"/>
    </row>
    <row r="53" spans="1:13" ht="2.25" customHeight="1">
      <c r="A53" s="35"/>
      <c r="B53" s="35"/>
      <c r="C53" s="35"/>
      <c r="D53" s="35"/>
      <c r="E53" s="35"/>
      <c r="F53" s="35"/>
      <c r="G53" s="95"/>
      <c r="H53" s="35"/>
      <c r="I53" s="35"/>
      <c r="J53" s="35"/>
      <c r="K53" s="35"/>
      <c r="L53" s="35"/>
      <c r="M53" s="35"/>
    </row>
    <row r="54" spans="1:13" ht="15">
      <c r="A54" s="51">
        <v>11</v>
      </c>
      <c r="B54" s="48" t="s">
        <v>449</v>
      </c>
      <c r="C54" s="49">
        <f>C23+C45</f>
        <v>466006.59</v>
      </c>
      <c r="D54" s="49">
        <f aca="true" t="shared" si="3" ref="D54:M54">D23+D45</f>
        <v>22018792.67</v>
      </c>
      <c r="E54" s="49">
        <f t="shared" si="3"/>
        <v>21991197.98</v>
      </c>
      <c r="F54" s="49">
        <f t="shared" si="3"/>
        <v>407.99</v>
      </c>
      <c r="G54" s="49">
        <f t="shared" si="3"/>
        <v>493193.2900000012</v>
      </c>
      <c r="H54" s="49">
        <f t="shared" si="3"/>
        <v>1756499.12</v>
      </c>
      <c r="I54" s="49">
        <f t="shared" si="3"/>
        <v>1256440.94</v>
      </c>
      <c r="J54" s="49">
        <f t="shared" si="3"/>
        <v>1568558.46</v>
      </c>
      <c r="K54" s="49">
        <f t="shared" si="3"/>
        <v>1564616.61</v>
      </c>
      <c r="L54" s="49">
        <f t="shared" si="3"/>
        <v>107691.65</v>
      </c>
      <c r="M54" s="49">
        <f t="shared" si="3"/>
        <v>1340631.7999999998</v>
      </c>
    </row>
    <row r="55" spans="1:13" ht="2.2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1:13" ht="4.5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1:13" ht="9.75" customHeight="1">
      <c r="A57" s="59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1:13" ht="8.25" customHeight="1">
      <c r="A58" s="59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</row>
    <row r="59" spans="1:13" ht="39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</row>
    <row r="60" spans="1:13" ht="15">
      <c r="A60" s="129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</row>
    <row r="61" spans="1:13" ht="46.5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</row>
    <row r="62" spans="1:13" ht="12.7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</row>
    <row r="63" spans="1:13" ht="12.75" customHeight="1">
      <c r="A63" s="35"/>
      <c r="B63" s="55" t="s">
        <v>297</v>
      </c>
      <c r="C63" s="35"/>
      <c r="D63" s="35"/>
      <c r="E63" s="35"/>
      <c r="F63" s="53" t="s">
        <v>298</v>
      </c>
      <c r="G63" s="35"/>
      <c r="H63" s="35"/>
      <c r="I63" s="35"/>
      <c r="J63" s="35"/>
      <c r="K63" s="53" t="s">
        <v>299</v>
      </c>
      <c r="L63" s="35"/>
      <c r="M63" s="35"/>
    </row>
    <row r="64" spans="1:13" ht="12.75" customHeight="1">
      <c r="A64" s="35"/>
      <c r="B64" s="53" t="s">
        <v>557</v>
      </c>
      <c r="C64" s="35"/>
      <c r="D64" s="35"/>
      <c r="E64" s="35"/>
      <c r="F64" s="53" t="s">
        <v>301</v>
      </c>
      <c r="G64" s="35"/>
      <c r="H64" s="35"/>
      <c r="I64" s="35"/>
      <c r="J64" s="35"/>
      <c r="K64" s="53" t="s">
        <v>302</v>
      </c>
      <c r="L64" s="35"/>
      <c r="M64" s="35"/>
    </row>
    <row r="65" spans="1:13" ht="12.75" customHeight="1">
      <c r="A65" s="35"/>
      <c r="B65" s="35"/>
      <c r="C65" s="35"/>
      <c r="D65" s="35"/>
      <c r="E65" s="35"/>
      <c r="F65" s="98"/>
      <c r="G65" s="35"/>
      <c r="H65" s="35"/>
      <c r="I65" s="35"/>
      <c r="J65" s="35"/>
      <c r="K65" s="35"/>
      <c r="L65" s="35"/>
      <c r="M65" s="35"/>
    </row>
    <row r="66" spans="1:13" ht="12.7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</row>
    <row r="67" spans="1:13" ht="12.7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</row>
  </sheetData>
  <sheetProtection password="CADC" sheet="1"/>
  <mergeCells count="22">
    <mergeCell ref="B23:B24"/>
    <mergeCell ref="A60:M60"/>
    <mergeCell ref="A18:A19"/>
    <mergeCell ref="B18:B19"/>
    <mergeCell ref="C18:C21"/>
    <mergeCell ref="D18:D21"/>
    <mergeCell ref="A7:M9"/>
    <mergeCell ref="A14:M14"/>
    <mergeCell ref="J19:J20"/>
    <mergeCell ref="K19:K20"/>
    <mergeCell ref="L19:L20"/>
    <mergeCell ref="M19:M20"/>
    <mergeCell ref="A1:M1"/>
    <mergeCell ref="A2:M2"/>
    <mergeCell ref="C16:G16"/>
    <mergeCell ref="H16:M16"/>
    <mergeCell ref="H18:H21"/>
    <mergeCell ref="I18:I21"/>
    <mergeCell ref="E19:E20"/>
    <mergeCell ref="F19:F20"/>
    <mergeCell ref="G19:G20"/>
    <mergeCell ref="A3:M3"/>
  </mergeCells>
  <printOptions/>
  <pageMargins left="0" right="0" top="0.7874015748031497" bottom="0.7874015748031497" header="0.31496062992125984" footer="0.31496062992125984"/>
  <pageSetup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82"/>
  <sheetViews>
    <sheetView zoomScalePageLayoutView="0" workbookViewId="0" topLeftCell="A1">
      <selection activeCell="A5" sqref="A5:N7"/>
    </sheetView>
  </sheetViews>
  <sheetFormatPr defaultColWidth="6.8515625" defaultRowHeight="12.75" customHeight="1"/>
  <cols>
    <col min="1" max="1" width="25.00390625" style="1" customWidth="1"/>
    <col min="2" max="13" width="13.28125" style="1" customWidth="1"/>
    <col min="14" max="14" width="14.140625" style="1" bestFit="1" customWidth="1"/>
    <col min="15" max="16384" width="6.8515625" style="1" customWidth="1"/>
  </cols>
  <sheetData>
    <row r="1" spans="1:14" ht="14.2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4.25" customHeight="1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" customHeight="1">
      <c r="A3" s="114" t="s">
        <v>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ht="0.75" customHeight="1"/>
    <row r="5" spans="1:14" ht="12" customHeight="1">
      <c r="A5" s="115" t="s">
        <v>486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4" ht="0.75" customHeigh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</row>
    <row r="7" spans="1:14" ht="9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ht="10.5" customHeight="1"/>
    <row r="9" ht="8.25" customHeight="1"/>
    <row r="10" ht="2.25" customHeight="1"/>
    <row r="11" ht="2.25" customHeight="1"/>
    <row r="12" spans="1:14" ht="14.25" customHeight="1">
      <c r="A12" s="54" t="s">
        <v>303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13.5" customHeight="1">
      <c r="A13" s="44" t="s">
        <v>304</v>
      </c>
      <c r="B13" s="99">
        <v>41670</v>
      </c>
      <c r="C13" s="99">
        <v>41698</v>
      </c>
      <c r="D13" s="99">
        <v>41729</v>
      </c>
      <c r="E13" s="99">
        <v>41759</v>
      </c>
      <c r="F13" s="99">
        <v>41790</v>
      </c>
      <c r="G13" s="99">
        <v>41820</v>
      </c>
      <c r="H13" s="99">
        <v>41851</v>
      </c>
      <c r="I13" s="99">
        <v>41882</v>
      </c>
      <c r="J13" s="99">
        <v>41912</v>
      </c>
      <c r="K13" s="99">
        <v>41943</v>
      </c>
      <c r="L13" s="99">
        <v>41973</v>
      </c>
      <c r="M13" s="99">
        <v>42004</v>
      </c>
      <c r="N13" s="44" t="s">
        <v>305</v>
      </c>
    </row>
    <row r="14" spans="1:14" ht="0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0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18.75" customHeight="1">
      <c r="A16" s="63" t="s">
        <v>306</v>
      </c>
      <c r="B16" s="45">
        <v>2271611.25</v>
      </c>
      <c r="C16" s="45">
        <v>2066768.82</v>
      </c>
      <c r="D16" s="45">
        <v>5461891.54</v>
      </c>
      <c r="E16" s="45">
        <v>7374698.66</v>
      </c>
      <c r="F16" s="45">
        <v>2873702.06</v>
      </c>
      <c r="G16" s="45">
        <v>3400233.24</v>
      </c>
      <c r="H16" s="45">
        <v>3035968.71</v>
      </c>
      <c r="I16" s="45">
        <v>7385199.07</v>
      </c>
      <c r="J16" s="45">
        <v>4658295.63</v>
      </c>
      <c r="K16" s="45">
        <v>4375280.14</v>
      </c>
      <c r="L16" s="45">
        <v>3466313.44</v>
      </c>
      <c r="M16" s="45">
        <v>4317973.56</v>
      </c>
      <c r="N16" s="45">
        <f>SUM(B16:M16)</f>
        <v>50687936.120000005</v>
      </c>
    </row>
    <row r="17" spans="1:14" ht="1.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45"/>
    </row>
    <row r="18" spans="1:14" ht="0.7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45"/>
    </row>
    <row r="19" spans="1:14" ht="18.75" customHeight="1">
      <c r="A19" s="63" t="s">
        <v>307</v>
      </c>
      <c r="B19" s="45">
        <v>769572.88</v>
      </c>
      <c r="C19" s="45">
        <v>748248.59</v>
      </c>
      <c r="D19" s="45">
        <v>741380.9</v>
      </c>
      <c r="E19" s="45">
        <v>755327.54</v>
      </c>
      <c r="F19" s="45">
        <v>755856.52</v>
      </c>
      <c r="G19" s="45">
        <v>804930.6</v>
      </c>
      <c r="H19" s="45">
        <v>777628.27</v>
      </c>
      <c r="I19" s="45">
        <v>1626592.77</v>
      </c>
      <c r="J19" s="45">
        <v>774164.31</v>
      </c>
      <c r="K19" s="45">
        <v>783867.09</v>
      </c>
      <c r="L19" s="45">
        <v>805379.25</v>
      </c>
      <c r="M19" s="45">
        <v>850643.33</v>
      </c>
      <c r="N19" s="45">
        <f>SUM(B19:M19)</f>
        <v>10193592.05</v>
      </c>
    </row>
    <row r="20" spans="1:14" ht="1.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45"/>
    </row>
    <row r="21" spans="1:14" ht="0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45"/>
    </row>
    <row r="22" spans="1:14" ht="18.75" customHeight="1">
      <c r="A22" s="63" t="s">
        <v>308</v>
      </c>
      <c r="B22" s="45">
        <v>40243.31</v>
      </c>
      <c r="C22" s="45">
        <v>58185.86</v>
      </c>
      <c r="D22" s="45">
        <v>101954.23</v>
      </c>
      <c r="E22" s="45">
        <v>120026.47</v>
      </c>
      <c r="F22" s="45">
        <v>115739.36</v>
      </c>
      <c r="G22" s="45">
        <v>5975037.41</v>
      </c>
      <c r="H22" s="45">
        <v>1177594.04</v>
      </c>
      <c r="I22" s="45">
        <v>-6788273.4</v>
      </c>
      <c r="J22" s="45">
        <v>94643.2</v>
      </c>
      <c r="K22" s="45">
        <v>102184.45</v>
      </c>
      <c r="L22" s="45">
        <v>92789.17</v>
      </c>
      <c r="M22" s="45">
        <v>143332.1</v>
      </c>
      <c r="N22" s="45">
        <f>SUM(B22:M22)</f>
        <v>1233456.2000000002</v>
      </c>
    </row>
    <row r="23" spans="1:14" ht="1.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45"/>
    </row>
    <row r="24" spans="1:14" ht="0.7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45"/>
    </row>
    <row r="25" spans="1:14" ht="18.75" customHeight="1">
      <c r="A25" s="63" t="s">
        <v>309</v>
      </c>
      <c r="B25" s="45">
        <v>36272.37</v>
      </c>
      <c r="C25" s="45">
        <v>36176.08</v>
      </c>
      <c r="D25" s="45">
        <v>36697.5</v>
      </c>
      <c r="E25" s="45">
        <v>49978.5</v>
      </c>
      <c r="F25" s="45">
        <v>45007.42</v>
      </c>
      <c r="G25" s="45">
        <v>47756.45</v>
      </c>
      <c r="H25" s="45">
        <v>52902.01</v>
      </c>
      <c r="I25" s="45">
        <v>45136.65</v>
      </c>
      <c r="J25" s="45">
        <v>49729.52</v>
      </c>
      <c r="K25" s="45">
        <v>45353.96</v>
      </c>
      <c r="L25" s="45">
        <v>39272.43</v>
      </c>
      <c r="M25" s="45">
        <v>43775.96</v>
      </c>
      <c r="N25" s="45">
        <f>SUM(B25:M25)</f>
        <v>528058.8500000001</v>
      </c>
    </row>
    <row r="26" spans="1:14" ht="1.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45"/>
    </row>
    <row r="27" spans="1:14" ht="0.7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45"/>
    </row>
    <row r="28" spans="1:14" ht="18.75" customHeight="1">
      <c r="A28" s="63" t="s">
        <v>310</v>
      </c>
      <c r="B28" s="45">
        <v>22348391.6</v>
      </c>
      <c r="C28" s="45">
        <v>17344880.81</v>
      </c>
      <c r="D28" s="45">
        <v>16995379.18</v>
      </c>
      <c r="E28" s="45">
        <v>15365296.21</v>
      </c>
      <c r="F28" s="45">
        <v>15494804.86</v>
      </c>
      <c r="G28" s="45">
        <v>14037553.81</v>
      </c>
      <c r="H28" s="45">
        <v>16438865.79</v>
      </c>
      <c r="I28" s="45">
        <v>15144688.3</v>
      </c>
      <c r="J28" s="45">
        <v>16117814.9</v>
      </c>
      <c r="K28" s="45">
        <v>13419995.34</v>
      </c>
      <c r="L28" s="45">
        <v>14877431.81</v>
      </c>
      <c r="M28" s="45">
        <v>20079039.51</v>
      </c>
      <c r="N28" s="45">
        <f>SUM(B28:M28)</f>
        <v>197664142.11999997</v>
      </c>
    </row>
    <row r="29" spans="1:14" ht="1.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45"/>
    </row>
    <row r="30" spans="1:14" ht="0.7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45"/>
    </row>
    <row r="31" spans="1:14" ht="18.75" customHeight="1">
      <c r="A31" s="63" t="s">
        <v>311</v>
      </c>
      <c r="B31" s="45">
        <v>872482.13</v>
      </c>
      <c r="C31" s="45">
        <v>771774.73</v>
      </c>
      <c r="D31" s="45">
        <v>534462.98</v>
      </c>
      <c r="E31" s="45">
        <v>738982.8</v>
      </c>
      <c r="F31" s="45">
        <v>778418.58</v>
      </c>
      <c r="G31" s="45">
        <v>624205.89</v>
      </c>
      <c r="H31" s="45">
        <v>835297.78</v>
      </c>
      <c r="I31" s="45">
        <v>689270.47</v>
      </c>
      <c r="J31" s="45">
        <v>609698.97</v>
      </c>
      <c r="K31" s="45">
        <v>176980.78</v>
      </c>
      <c r="L31" s="45">
        <v>402359.44</v>
      </c>
      <c r="M31" s="45">
        <v>772606.96</v>
      </c>
      <c r="N31" s="45">
        <f>SUM(B31:M31)</f>
        <v>7806541.51</v>
      </c>
    </row>
    <row r="32" spans="1:14" ht="1.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45"/>
    </row>
    <row r="33" spans="1:14" ht="0.7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45"/>
    </row>
    <row r="34" spans="1:14" ht="18.75" customHeight="1">
      <c r="A34" s="61" t="s">
        <v>312</v>
      </c>
      <c r="B34" s="49">
        <v>26338573.54</v>
      </c>
      <c r="C34" s="49">
        <v>21026034.89</v>
      </c>
      <c r="D34" s="49">
        <f aca="true" t="shared" si="0" ref="D34:M34">SUM(D16:D33)</f>
        <v>23871766.330000002</v>
      </c>
      <c r="E34" s="49">
        <f t="shared" si="0"/>
        <v>24404310.180000003</v>
      </c>
      <c r="F34" s="49">
        <f t="shared" si="0"/>
        <v>20063528.799999997</v>
      </c>
      <c r="G34" s="49">
        <f t="shared" si="0"/>
        <v>24889717.4</v>
      </c>
      <c r="H34" s="49">
        <f t="shared" si="0"/>
        <v>22318256.6</v>
      </c>
      <c r="I34" s="49">
        <f t="shared" si="0"/>
        <v>18102613.86</v>
      </c>
      <c r="J34" s="49">
        <f t="shared" si="0"/>
        <v>22304346.529999997</v>
      </c>
      <c r="K34" s="49">
        <f t="shared" si="0"/>
        <v>18903661.76</v>
      </c>
      <c r="L34" s="49">
        <f t="shared" si="0"/>
        <v>19683545.540000003</v>
      </c>
      <c r="M34" s="49">
        <f t="shared" si="0"/>
        <v>26207371.42</v>
      </c>
      <c r="N34" s="49">
        <f>SUM(B34:M34)</f>
        <v>268113726.85000002</v>
      </c>
    </row>
    <row r="35" spans="1:14" ht="1.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ht="6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4" ht="2.2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ht="14.25" customHeight="1">
      <c r="A38" s="54" t="s">
        <v>313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ht="13.5" customHeight="1">
      <c r="A39" s="44" t="s">
        <v>304</v>
      </c>
      <c r="B39" s="99">
        <v>41670</v>
      </c>
      <c r="C39" s="99">
        <v>41698</v>
      </c>
      <c r="D39" s="99">
        <v>41729</v>
      </c>
      <c r="E39" s="99">
        <v>41759</v>
      </c>
      <c r="F39" s="99">
        <v>41790</v>
      </c>
      <c r="G39" s="99">
        <v>41820</v>
      </c>
      <c r="H39" s="99">
        <v>41851</v>
      </c>
      <c r="I39" s="99">
        <v>41882</v>
      </c>
      <c r="J39" s="99">
        <v>41912</v>
      </c>
      <c r="K39" s="99">
        <v>41943</v>
      </c>
      <c r="L39" s="99">
        <v>41973</v>
      </c>
      <c r="M39" s="99">
        <v>42004</v>
      </c>
      <c r="N39" s="44" t="s">
        <v>305</v>
      </c>
    </row>
    <row r="40" spans="1:14" ht="0.7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4" ht="0.7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 ht="18.75" customHeight="1">
      <c r="A42" s="63" t="s">
        <v>314</v>
      </c>
      <c r="B42" s="45">
        <v>587724.91</v>
      </c>
      <c r="C42" s="45">
        <v>572995.06</v>
      </c>
      <c r="D42" s="45">
        <v>571337.33</v>
      </c>
      <c r="E42" s="45">
        <v>577549.9</v>
      </c>
      <c r="F42" s="45">
        <v>581489.63</v>
      </c>
      <c r="G42" s="45">
        <v>630216.67</v>
      </c>
      <c r="H42" s="45">
        <v>609055.48</v>
      </c>
      <c r="I42" s="45">
        <v>1448478.7</v>
      </c>
      <c r="J42" s="45">
        <v>606404.02</v>
      </c>
      <c r="K42" s="45">
        <v>608361.24</v>
      </c>
      <c r="L42" s="45">
        <v>629148.69</v>
      </c>
      <c r="M42" s="45">
        <v>683156.4</v>
      </c>
      <c r="N42" s="45">
        <f>SUM(B42:M42)</f>
        <v>8105918.029999999</v>
      </c>
    </row>
    <row r="43" spans="1:14" ht="1.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ht="0.7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1:14" ht="21">
      <c r="A45" s="59" t="s">
        <v>315</v>
      </c>
      <c r="B45" s="45">
        <v>0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f>SUM(B45:M45)</f>
        <v>0</v>
      </c>
    </row>
    <row r="46" spans="1:14" ht="15.7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ht="0.7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spans="1:14" ht="18.75" customHeight="1">
      <c r="A48" s="63" t="s">
        <v>316</v>
      </c>
      <c r="B48" s="45">
        <v>0</v>
      </c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f>SUM(B48:M48)</f>
        <v>0</v>
      </c>
    </row>
    <row r="49" spans="1:14" ht="1.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t="0.7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1:14" ht="18.75" customHeight="1">
      <c r="A51" s="63" t="s">
        <v>317</v>
      </c>
      <c r="B51" s="45">
        <v>2832104.73</v>
      </c>
      <c r="C51" s="45">
        <v>2265664.58</v>
      </c>
      <c r="D51" s="45">
        <v>1892609.38</v>
      </c>
      <c r="E51" s="45">
        <v>1669771.2</v>
      </c>
      <c r="F51" s="45">
        <v>1833045.64</v>
      </c>
      <c r="G51" s="45">
        <v>1454002.02</v>
      </c>
      <c r="H51" s="45">
        <v>1861494.35</v>
      </c>
      <c r="I51" s="45">
        <v>1633134.8</v>
      </c>
      <c r="J51" s="45">
        <v>1872833.72</v>
      </c>
      <c r="K51" s="45">
        <v>1561735.17</v>
      </c>
      <c r="L51" s="45">
        <v>1720391.51</v>
      </c>
      <c r="M51" s="45">
        <v>2021490.6</v>
      </c>
      <c r="N51" s="45">
        <f>SUM(B51:M51)</f>
        <v>22618277.700000007</v>
      </c>
    </row>
    <row r="52" spans="1:14" ht="1.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1:14" ht="0.7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1:14" ht="18.75" customHeight="1">
      <c r="A54" s="61" t="s">
        <v>318</v>
      </c>
      <c r="B54" s="49">
        <v>3419829.64</v>
      </c>
      <c r="C54" s="49">
        <v>2838659.64</v>
      </c>
      <c r="D54" s="49">
        <f aca="true" t="shared" si="1" ref="D54:M54">SUM(D42:D53)</f>
        <v>2463946.71</v>
      </c>
      <c r="E54" s="49">
        <f t="shared" si="1"/>
        <v>2247321.1</v>
      </c>
      <c r="F54" s="49">
        <f t="shared" si="1"/>
        <v>2414535.27</v>
      </c>
      <c r="G54" s="49">
        <f t="shared" si="1"/>
        <v>2084218.69</v>
      </c>
      <c r="H54" s="49">
        <f t="shared" si="1"/>
        <v>2470549.83</v>
      </c>
      <c r="I54" s="49">
        <f t="shared" si="1"/>
        <v>3081613.5</v>
      </c>
      <c r="J54" s="49">
        <f t="shared" si="1"/>
        <v>2479237.74</v>
      </c>
      <c r="K54" s="49">
        <f t="shared" si="1"/>
        <v>2170096.41</v>
      </c>
      <c r="L54" s="49">
        <f t="shared" si="1"/>
        <v>2349540.2</v>
      </c>
      <c r="M54" s="49">
        <f t="shared" si="1"/>
        <v>2704647</v>
      </c>
      <c r="N54" s="49">
        <f>SUM(B54:M54)</f>
        <v>30724195.729999997</v>
      </c>
    </row>
    <row r="55" spans="1:14" ht="1.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  <row r="56" spans="1:14" ht="6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1:14" ht="2.2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 ht="14.25" customHeight="1">
      <c r="A58" s="54" t="s">
        <v>319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4" ht="13.5" customHeight="1">
      <c r="A59" s="44" t="s">
        <v>304</v>
      </c>
      <c r="B59" s="99">
        <v>41670</v>
      </c>
      <c r="C59" s="99">
        <v>41698</v>
      </c>
      <c r="D59" s="99">
        <v>41729</v>
      </c>
      <c r="E59" s="99">
        <v>41759</v>
      </c>
      <c r="F59" s="99">
        <v>41790</v>
      </c>
      <c r="G59" s="99">
        <v>41820</v>
      </c>
      <c r="H59" s="99">
        <v>41851</v>
      </c>
      <c r="I59" s="99">
        <v>41882</v>
      </c>
      <c r="J59" s="99">
        <v>41912</v>
      </c>
      <c r="K59" s="99">
        <v>41943</v>
      </c>
      <c r="L59" s="99">
        <v>41973</v>
      </c>
      <c r="M59" s="99">
        <v>42004</v>
      </c>
      <c r="N59" s="44" t="s">
        <v>305</v>
      </c>
    </row>
    <row r="60" spans="1:14" ht="0.7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</row>
    <row r="61" spans="1:14" ht="0.75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</row>
    <row r="62" spans="1:14" ht="18.75" customHeight="1">
      <c r="A62" s="63" t="s">
        <v>320</v>
      </c>
      <c r="B62" s="45">
        <v>5601745.82</v>
      </c>
      <c r="C62" s="45">
        <v>4256605.07</v>
      </c>
      <c r="D62" s="45">
        <v>3960135.6</v>
      </c>
      <c r="E62" s="45">
        <v>3982932.06</v>
      </c>
      <c r="F62" s="45">
        <v>3776585.4</v>
      </c>
      <c r="G62" s="45">
        <v>3058565.98</v>
      </c>
      <c r="H62" s="45">
        <v>4554576.95</v>
      </c>
      <c r="I62" s="45">
        <v>3592626.78</v>
      </c>
      <c r="J62" s="45">
        <v>4503054.32</v>
      </c>
      <c r="K62" s="45">
        <v>3451884.49</v>
      </c>
      <c r="L62" s="45">
        <v>3754276.1</v>
      </c>
      <c r="M62" s="45">
        <v>4553334.23</v>
      </c>
      <c r="N62" s="45">
        <f>SUM(B62:M62)</f>
        <v>49046322.80000001</v>
      </c>
    </row>
    <row r="63" spans="1:14" ht="1.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</row>
    <row r="64" spans="1:14" ht="0.7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</row>
    <row r="65" spans="1:14" ht="18.75" customHeight="1">
      <c r="A65" s="63" t="s">
        <v>321</v>
      </c>
      <c r="B65" s="45">
        <v>2832104.73</v>
      </c>
      <c r="C65" s="45">
        <v>2265664.58</v>
      </c>
      <c r="D65" s="45">
        <v>1892609.38</v>
      </c>
      <c r="E65" s="45">
        <v>1669771.2</v>
      </c>
      <c r="F65" s="45">
        <v>1833045.64</v>
      </c>
      <c r="G65" s="45">
        <v>1454002.02</v>
      </c>
      <c r="H65" s="45">
        <v>1861494.35</v>
      </c>
      <c r="I65" s="45">
        <v>1633134.8</v>
      </c>
      <c r="J65" s="45">
        <v>1872833.72</v>
      </c>
      <c r="K65" s="45">
        <v>1561735.17</v>
      </c>
      <c r="L65" s="45">
        <v>1720391.51</v>
      </c>
      <c r="M65" s="45">
        <v>2021490.6</v>
      </c>
      <c r="N65" s="45">
        <f>SUM(B65:M65)</f>
        <v>22618277.700000007</v>
      </c>
    </row>
    <row r="66" spans="1:14" ht="1.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</row>
    <row r="67" spans="1:14" ht="6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1:14" ht="0.7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1:14" ht="0.7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1:14" ht="18.75" customHeight="1">
      <c r="A70" s="61" t="s">
        <v>322</v>
      </c>
      <c r="B70" s="49">
        <v>22918743.9</v>
      </c>
      <c r="C70" s="49">
        <v>18187375.25</v>
      </c>
      <c r="D70" s="49">
        <f aca="true" t="shared" si="2" ref="D70:M70">D34-D54</f>
        <v>21407819.62</v>
      </c>
      <c r="E70" s="49">
        <f t="shared" si="2"/>
        <v>22156989.080000002</v>
      </c>
      <c r="F70" s="49">
        <f t="shared" si="2"/>
        <v>17648993.529999997</v>
      </c>
      <c r="G70" s="49">
        <f t="shared" si="2"/>
        <v>22805498.709999997</v>
      </c>
      <c r="H70" s="49">
        <f t="shared" si="2"/>
        <v>19847706.770000003</v>
      </c>
      <c r="I70" s="49">
        <f t="shared" si="2"/>
        <v>15021000.36</v>
      </c>
      <c r="J70" s="49">
        <f t="shared" si="2"/>
        <v>19825108.79</v>
      </c>
      <c r="K70" s="49">
        <f t="shared" si="2"/>
        <v>16733565.350000001</v>
      </c>
      <c r="L70" s="49">
        <f t="shared" si="2"/>
        <v>17334005.340000004</v>
      </c>
      <c r="M70" s="49">
        <f t="shared" si="2"/>
        <v>23502724.42</v>
      </c>
      <c r="N70" s="49">
        <f>SUM(B70:M70)</f>
        <v>237389531.11999995</v>
      </c>
    </row>
    <row r="71" ht="6" customHeight="1"/>
    <row r="81" spans="1:10" ht="12.75" customHeight="1">
      <c r="A81" s="55" t="s">
        <v>483</v>
      </c>
      <c r="D81" s="53" t="s">
        <v>298</v>
      </c>
      <c r="J81" s="53" t="s">
        <v>299</v>
      </c>
    </row>
    <row r="82" spans="1:10" ht="12.75" customHeight="1">
      <c r="A82" s="53" t="s">
        <v>484</v>
      </c>
      <c r="D82" s="53" t="s">
        <v>301</v>
      </c>
      <c r="J82" s="53" t="s">
        <v>302</v>
      </c>
    </row>
  </sheetData>
  <sheetProtection password="CADC" sheet="1"/>
  <mergeCells count="4">
    <mergeCell ref="A1:N1"/>
    <mergeCell ref="A2:N2"/>
    <mergeCell ref="A3:N3"/>
    <mergeCell ref="A5:N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H218"/>
  <sheetViews>
    <sheetView zoomScalePageLayoutView="0" workbookViewId="0" topLeftCell="A1">
      <selection activeCell="H95" sqref="H95"/>
    </sheetView>
  </sheetViews>
  <sheetFormatPr defaultColWidth="6.8515625" defaultRowHeight="12.75" customHeight="1"/>
  <cols>
    <col min="1" max="1" width="6.8515625" style="1" customWidth="1"/>
    <col min="2" max="2" width="37.7109375" style="1" customWidth="1"/>
    <col min="3" max="3" width="17.8515625" style="1" bestFit="1" customWidth="1"/>
    <col min="4" max="4" width="14.00390625" style="1" bestFit="1" customWidth="1"/>
    <col min="5" max="5" width="14.140625" style="1" bestFit="1" customWidth="1"/>
    <col min="6" max="6" width="13.421875" style="1" customWidth="1"/>
    <col min="7" max="7" width="13.57421875" style="1" customWidth="1"/>
    <col min="8" max="8" width="12.421875" style="1" customWidth="1"/>
    <col min="9" max="16384" width="6.8515625" style="1" customWidth="1"/>
  </cols>
  <sheetData>
    <row r="1" spans="1:8" ht="14.25" customHeight="1">
      <c r="A1" s="112" t="s">
        <v>0</v>
      </c>
      <c r="B1" s="112"/>
      <c r="C1" s="112"/>
      <c r="D1" s="112"/>
      <c r="E1" s="112"/>
      <c r="F1" s="112"/>
      <c r="G1" s="112"/>
      <c r="H1" s="112"/>
    </row>
    <row r="2" spans="1:8" ht="14.25" customHeight="1">
      <c r="A2" s="113" t="s">
        <v>1</v>
      </c>
      <c r="B2" s="113"/>
      <c r="C2" s="113"/>
      <c r="D2" s="113"/>
      <c r="E2" s="113"/>
      <c r="F2" s="113"/>
      <c r="G2" s="113"/>
      <c r="H2" s="113"/>
    </row>
    <row r="3" spans="1:8" ht="15" customHeight="1">
      <c r="A3" s="114" t="s">
        <v>2</v>
      </c>
      <c r="B3" s="114"/>
      <c r="C3" s="114"/>
      <c r="D3" s="114"/>
      <c r="E3" s="114"/>
      <c r="F3" s="114"/>
      <c r="G3" s="114"/>
      <c r="H3" s="114"/>
    </row>
    <row r="4" ht="0.75" customHeight="1"/>
    <row r="5" spans="1:8" ht="12" customHeight="1">
      <c r="A5" s="115" t="s">
        <v>502</v>
      </c>
      <c r="B5" s="115"/>
      <c r="C5" s="115"/>
      <c r="D5" s="115"/>
      <c r="E5" s="115"/>
      <c r="F5" s="115"/>
      <c r="G5" s="115"/>
      <c r="H5" s="115"/>
    </row>
    <row r="6" spans="1:8" ht="0.75" customHeight="1">
      <c r="A6" s="115"/>
      <c r="B6" s="115"/>
      <c r="C6" s="115"/>
      <c r="D6" s="115"/>
      <c r="E6" s="115"/>
      <c r="F6" s="115"/>
      <c r="G6" s="115"/>
      <c r="H6" s="115"/>
    </row>
    <row r="7" spans="1:8" ht="9" customHeight="1">
      <c r="A7" s="115"/>
      <c r="B7" s="115"/>
      <c r="C7" s="115"/>
      <c r="D7" s="115"/>
      <c r="E7" s="115"/>
      <c r="F7" s="115"/>
      <c r="G7" s="115"/>
      <c r="H7" s="115"/>
    </row>
    <row r="8" ht="10.5" customHeight="1"/>
    <row r="9" ht="8.25" customHeight="1"/>
    <row r="10" ht="3.75" customHeight="1"/>
    <row r="11" spans="1:8" ht="10.5" customHeight="1">
      <c r="A11" s="111" t="s">
        <v>323</v>
      </c>
      <c r="B11" s="111"/>
      <c r="C11" s="111"/>
      <c r="D11" s="111"/>
      <c r="E11" s="111"/>
      <c r="F11" s="111"/>
      <c r="G11" s="111"/>
      <c r="H11" s="111"/>
    </row>
    <row r="12" spans="1:8" ht="0.75" customHeight="1">
      <c r="A12" s="35"/>
      <c r="B12" s="35"/>
      <c r="C12" s="35"/>
      <c r="D12" s="35"/>
      <c r="E12" s="35"/>
      <c r="F12" s="35"/>
      <c r="G12" s="35"/>
      <c r="H12" s="35"/>
    </row>
    <row r="13" spans="1:8" ht="2.25" customHeight="1">
      <c r="A13" s="35"/>
      <c r="B13" s="35"/>
      <c r="C13" s="35"/>
      <c r="D13" s="35"/>
      <c r="E13" s="35"/>
      <c r="F13" s="35"/>
      <c r="G13" s="35"/>
      <c r="H13" s="35"/>
    </row>
    <row r="14" spans="1:8" ht="6.75" customHeight="1">
      <c r="A14" s="35"/>
      <c r="B14" s="35"/>
      <c r="C14" s="35"/>
      <c r="D14" s="118" t="s">
        <v>324</v>
      </c>
      <c r="E14" s="118"/>
      <c r="F14" s="118"/>
      <c r="G14" s="35"/>
      <c r="H14" s="35"/>
    </row>
    <row r="15" spans="1:8" ht="10.5" customHeight="1">
      <c r="A15" s="111" t="s">
        <v>5</v>
      </c>
      <c r="B15" s="131" t="s">
        <v>325</v>
      </c>
      <c r="C15" s="111" t="s">
        <v>212</v>
      </c>
      <c r="D15" s="118"/>
      <c r="E15" s="118"/>
      <c r="F15" s="118"/>
      <c r="G15" s="35"/>
      <c r="H15" s="35"/>
    </row>
    <row r="16" spans="1:8" ht="1.5" customHeight="1">
      <c r="A16" s="111"/>
      <c r="B16" s="131"/>
      <c r="C16" s="111"/>
      <c r="D16" s="111" t="s">
        <v>213</v>
      </c>
      <c r="E16" s="111" t="s">
        <v>477</v>
      </c>
      <c r="F16" s="111" t="s">
        <v>214</v>
      </c>
      <c r="G16" s="35"/>
      <c r="H16" s="35"/>
    </row>
    <row r="17" spans="1:8" ht="18.75" customHeight="1">
      <c r="A17" s="35"/>
      <c r="B17" s="35"/>
      <c r="C17" s="111"/>
      <c r="D17" s="111"/>
      <c r="E17" s="111"/>
      <c r="F17" s="111"/>
      <c r="G17" s="35"/>
      <c r="H17" s="35"/>
    </row>
    <row r="18" spans="1:8" ht="0.75" customHeight="1">
      <c r="A18" s="35"/>
      <c r="B18" s="35"/>
      <c r="C18" s="35"/>
      <c r="D18" s="35"/>
      <c r="E18" s="35"/>
      <c r="F18" s="35"/>
      <c r="G18" s="35"/>
      <c r="H18" s="35"/>
    </row>
    <row r="19" spans="1:8" ht="2.25" customHeight="1">
      <c r="A19" s="35"/>
      <c r="B19" s="35"/>
      <c r="C19" s="35"/>
      <c r="D19" s="35"/>
      <c r="E19" s="35"/>
      <c r="F19" s="35"/>
      <c r="G19" s="35"/>
      <c r="H19" s="35"/>
    </row>
    <row r="20" spans="1:8" ht="11.25" customHeight="1">
      <c r="A20" s="51">
        <v>1</v>
      </c>
      <c r="B20" s="61" t="s">
        <v>326</v>
      </c>
      <c r="C20" s="49">
        <v>288569936</v>
      </c>
      <c r="D20" s="49">
        <v>43168373</v>
      </c>
      <c r="E20" s="49">
        <v>255035170.37</v>
      </c>
      <c r="F20" s="49">
        <v>241543080.4</v>
      </c>
      <c r="G20" s="35"/>
      <c r="H20" s="35"/>
    </row>
    <row r="21" spans="1:8" ht="0.75" customHeight="1">
      <c r="A21" s="35"/>
      <c r="B21" s="35"/>
      <c r="C21" s="35"/>
      <c r="D21" s="35"/>
      <c r="E21" s="35"/>
      <c r="F21" s="35"/>
      <c r="G21" s="35"/>
      <c r="H21" s="35"/>
    </row>
    <row r="22" spans="1:8" ht="2.25" customHeight="1">
      <c r="A22" s="35"/>
      <c r="B22" s="35"/>
      <c r="C22" s="35"/>
      <c r="D22" s="35"/>
      <c r="E22" s="35"/>
      <c r="F22" s="35"/>
      <c r="G22" s="35"/>
      <c r="H22" s="35"/>
    </row>
    <row r="23" spans="1:8" ht="11.25" customHeight="1">
      <c r="A23" s="52">
        <v>2</v>
      </c>
      <c r="B23" s="63" t="s">
        <v>327</v>
      </c>
      <c r="C23" s="45">
        <v>55409281</v>
      </c>
      <c r="D23" s="45">
        <v>7784287</v>
      </c>
      <c r="E23" s="45">
        <v>50687936.120000005</v>
      </c>
      <c r="F23" s="45">
        <v>42724016.52</v>
      </c>
      <c r="G23" s="35"/>
      <c r="H23" s="35"/>
    </row>
    <row r="24" spans="1:8" ht="0.75" customHeight="1">
      <c r="A24" s="35"/>
      <c r="B24" s="35"/>
      <c r="C24" s="35"/>
      <c r="D24" s="35"/>
      <c r="E24" s="35"/>
      <c r="F24" s="35"/>
      <c r="G24" s="35"/>
      <c r="H24" s="35"/>
    </row>
    <row r="25" spans="1:8" ht="2.25" customHeight="1">
      <c r="A25" s="35"/>
      <c r="B25" s="35"/>
      <c r="C25" s="35"/>
      <c r="D25" s="35"/>
      <c r="E25" s="35"/>
      <c r="F25" s="35"/>
      <c r="G25" s="35"/>
      <c r="H25" s="35"/>
    </row>
    <row r="26" spans="1:8" ht="11.25" customHeight="1">
      <c r="A26" s="52">
        <v>3</v>
      </c>
      <c r="B26" s="63" t="s">
        <v>328</v>
      </c>
      <c r="C26" s="45">
        <v>26576010</v>
      </c>
      <c r="D26" s="45">
        <v>2736562.47</v>
      </c>
      <c r="E26" s="45">
        <v>19813377.75</v>
      </c>
      <c r="F26" s="45">
        <v>16130234.18</v>
      </c>
      <c r="G26" s="35"/>
      <c r="H26" s="35"/>
    </row>
    <row r="27" spans="1:8" ht="0.75" customHeight="1">
      <c r="A27" s="35"/>
      <c r="B27" s="35"/>
      <c r="C27" s="35"/>
      <c r="D27" s="35"/>
      <c r="E27" s="35"/>
      <c r="F27" s="35"/>
      <c r="G27" s="35"/>
      <c r="H27" s="35"/>
    </row>
    <row r="28" spans="1:8" ht="2.25" customHeight="1">
      <c r="A28" s="35"/>
      <c r="B28" s="35"/>
      <c r="C28" s="35"/>
      <c r="D28" s="35"/>
      <c r="E28" s="35"/>
      <c r="F28" s="35"/>
      <c r="G28" s="35"/>
      <c r="H28" s="35"/>
    </row>
    <row r="29" spans="1:8" ht="11.25" customHeight="1">
      <c r="A29" s="52">
        <v>4</v>
      </c>
      <c r="B29" s="63" t="s">
        <v>329</v>
      </c>
      <c r="C29" s="45">
        <v>18455965</v>
      </c>
      <c r="D29" s="45">
        <v>3345205.5100000002</v>
      </c>
      <c r="E29" s="45">
        <v>21141948.05</v>
      </c>
      <c r="F29" s="45">
        <v>15791933.84</v>
      </c>
      <c r="G29" s="35"/>
      <c r="H29" s="35"/>
    </row>
    <row r="30" spans="1:8" ht="0.75" customHeight="1">
      <c r="A30" s="35"/>
      <c r="B30" s="35"/>
      <c r="C30" s="35"/>
      <c r="D30" s="35"/>
      <c r="E30" s="35"/>
      <c r="F30" s="35"/>
      <c r="G30" s="35"/>
      <c r="H30" s="35"/>
    </row>
    <row r="31" spans="1:8" ht="2.25" customHeight="1">
      <c r="A31" s="35"/>
      <c r="B31" s="35"/>
      <c r="C31" s="35"/>
      <c r="D31" s="35"/>
      <c r="E31" s="35"/>
      <c r="F31" s="35"/>
      <c r="G31" s="35"/>
      <c r="H31" s="35"/>
    </row>
    <row r="32" spans="1:8" ht="11.25" customHeight="1">
      <c r="A32" s="52">
        <v>5</v>
      </c>
      <c r="B32" s="63" t="s">
        <v>330</v>
      </c>
      <c r="C32" s="45">
        <v>3560725</v>
      </c>
      <c r="D32" s="45">
        <v>479122.11</v>
      </c>
      <c r="E32" s="45">
        <v>3588298.41</v>
      </c>
      <c r="F32" s="45">
        <v>4830568.08</v>
      </c>
      <c r="G32" s="35"/>
      <c r="H32" s="35"/>
    </row>
    <row r="33" spans="1:8" ht="0.75" customHeight="1">
      <c r="A33" s="35"/>
      <c r="B33" s="35"/>
      <c r="C33" s="35"/>
      <c r="D33" s="35"/>
      <c r="E33" s="35"/>
      <c r="F33" s="35"/>
      <c r="G33" s="35"/>
      <c r="H33" s="35"/>
    </row>
    <row r="34" spans="1:8" ht="2.25" customHeight="1">
      <c r="A34" s="35"/>
      <c r="B34" s="35"/>
      <c r="C34" s="35"/>
      <c r="D34" s="35"/>
      <c r="E34" s="35"/>
      <c r="F34" s="35"/>
      <c r="G34" s="35"/>
      <c r="H34" s="35"/>
    </row>
    <row r="35" spans="1:8" ht="11.25" customHeight="1">
      <c r="A35" s="52">
        <v>6</v>
      </c>
      <c r="B35" s="63" t="s">
        <v>331</v>
      </c>
      <c r="C35" s="45">
        <v>4087600</v>
      </c>
      <c r="D35" s="45">
        <v>985418.05</v>
      </c>
      <c r="E35" s="45">
        <v>4213051.62</v>
      </c>
      <c r="F35" s="45">
        <v>4014386.98</v>
      </c>
      <c r="G35" s="35"/>
      <c r="H35" s="35"/>
    </row>
    <row r="36" spans="1:8" ht="0.75" customHeight="1">
      <c r="A36" s="35"/>
      <c r="B36" s="35"/>
      <c r="C36" s="35"/>
      <c r="D36" s="35"/>
      <c r="E36" s="35"/>
      <c r="F36" s="35"/>
      <c r="G36" s="35"/>
      <c r="H36" s="35"/>
    </row>
    <row r="37" spans="1:8" ht="2.25" customHeight="1">
      <c r="A37" s="35"/>
      <c r="B37" s="35"/>
      <c r="C37" s="35"/>
      <c r="D37" s="35"/>
      <c r="E37" s="35"/>
      <c r="F37" s="35"/>
      <c r="G37" s="35"/>
      <c r="H37" s="35"/>
    </row>
    <row r="38" spans="1:8" ht="11.25" customHeight="1">
      <c r="A38" s="52">
        <v>7</v>
      </c>
      <c r="B38" s="63" t="s">
        <v>332</v>
      </c>
      <c r="C38" s="45">
        <v>2728981</v>
      </c>
      <c r="D38" s="45">
        <v>237978.86000000002</v>
      </c>
      <c r="E38" s="45">
        <v>1931260.29</v>
      </c>
      <c r="F38" s="45">
        <v>1956893.44</v>
      </c>
      <c r="G38" s="35"/>
      <c r="H38" s="35"/>
    </row>
    <row r="39" spans="1:8" ht="0.75" customHeight="1">
      <c r="A39" s="35"/>
      <c r="B39" s="35"/>
      <c r="C39" s="35"/>
      <c r="D39" s="35"/>
      <c r="E39" s="35"/>
      <c r="F39" s="35"/>
      <c r="G39" s="35"/>
      <c r="H39" s="35"/>
    </row>
    <row r="40" spans="1:8" ht="2.25" customHeight="1">
      <c r="A40" s="35"/>
      <c r="B40" s="35"/>
      <c r="C40" s="35"/>
      <c r="D40" s="35"/>
      <c r="E40" s="35"/>
      <c r="F40" s="35"/>
      <c r="G40" s="35"/>
      <c r="H40" s="35"/>
    </row>
    <row r="41" spans="1:8" ht="11.25" customHeight="1">
      <c r="A41" s="52">
        <v>8</v>
      </c>
      <c r="B41" s="63" t="s">
        <v>333</v>
      </c>
      <c r="C41" s="45">
        <v>21747730</v>
      </c>
      <c r="D41" s="45">
        <v>2721074.0500000003</v>
      </c>
      <c r="E41" s="45">
        <v>19065302.36</v>
      </c>
      <c r="F41" s="45">
        <v>20934435</v>
      </c>
      <c r="G41" s="35"/>
      <c r="H41" s="35"/>
    </row>
    <row r="42" spans="1:8" ht="0.75" customHeight="1">
      <c r="A42" s="35"/>
      <c r="B42" s="35"/>
      <c r="C42" s="35"/>
      <c r="D42" s="35"/>
      <c r="E42" s="35"/>
      <c r="F42" s="35"/>
      <c r="G42" s="35"/>
      <c r="H42" s="35"/>
    </row>
    <row r="43" spans="1:8" ht="2.25" customHeight="1">
      <c r="A43" s="35"/>
      <c r="B43" s="35"/>
      <c r="C43" s="35"/>
      <c r="D43" s="35"/>
      <c r="E43" s="35"/>
      <c r="F43" s="35"/>
      <c r="G43" s="35"/>
      <c r="H43" s="35"/>
    </row>
    <row r="44" spans="1:8" ht="11.25" customHeight="1">
      <c r="A44" s="52">
        <v>9</v>
      </c>
      <c r="B44" s="63" t="s">
        <v>334</v>
      </c>
      <c r="C44" s="45">
        <v>19717830</v>
      </c>
      <c r="D44" s="45">
        <v>2377356.56</v>
      </c>
      <c r="E44" s="45">
        <v>16977628.34</v>
      </c>
      <c r="F44" s="45">
        <v>18949013.07</v>
      </c>
      <c r="G44" s="35"/>
      <c r="H44" s="35"/>
    </row>
    <row r="45" spans="1:8" ht="0.75" customHeight="1">
      <c r="A45" s="35"/>
      <c r="B45" s="35"/>
      <c r="C45" s="35"/>
      <c r="D45" s="35"/>
      <c r="E45" s="35"/>
      <c r="F45" s="35"/>
      <c r="G45" s="35"/>
      <c r="H45" s="35"/>
    </row>
    <row r="46" spans="1:8" ht="2.25" customHeight="1">
      <c r="A46" s="35"/>
      <c r="B46" s="35"/>
      <c r="C46" s="35"/>
      <c r="D46" s="35"/>
      <c r="E46" s="35"/>
      <c r="F46" s="35"/>
      <c r="G46" s="35"/>
      <c r="H46" s="35"/>
    </row>
    <row r="47" spans="1:8" ht="11.25" customHeight="1">
      <c r="A47" s="52">
        <v>10</v>
      </c>
      <c r="B47" s="63" t="s">
        <v>223</v>
      </c>
      <c r="C47" s="45">
        <v>2029900</v>
      </c>
      <c r="D47" s="45">
        <v>343717.49</v>
      </c>
      <c r="E47" s="45">
        <v>2087674.02</v>
      </c>
      <c r="F47" s="45">
        <v>1985421.93</v>
      </c>
      <c r="G47" s="35"/>
      <c r="H47" s="35"/>
    </row>
    <row r="48" spans="1:8" ht="0.75" customHeight="1">
      <c r="A48" s="35"/>
      <c r="B48" s="35"/>
      <c r="C48" s="35"/>
      <c r="D48" s="35"/>
      <c r="E48" s="35"/>
      <c r="F48" s="35"/>
      <c r="G48" s="35"/>
      <c r="H48" s="35"/>
    </row>
    <row r="49" spans="1:8" ht="2.25" customHeight="1">
      <c r="A49" s="35"/>
      <c r="B49" s="35"/>
      <c r="C49" s="35"/>
      <c r="D49" s="35"/>
      <c r="E49" s="35"/>
      <c r="F49" s="35"/>
      <c r="G49" s="35"/>
      <c r="H49" s="35"/>
    </row>
    <row r="50" spans="1:8" ht="11.25" customHeight="1">
      <c r="A50" s="52">
        <v>11</v>
      </c>
      <c r="B50" s="63" t="s">
        <v>335</v>
      </c>
      <c r="C50" s="45">
        <v>0</v>
      </c>
      <c r="D50" s="45">
        <v>0</v>
      </c>
      <c r="E50" s="45">
        <v>103415.32</v>
      </c>
      <c r="F50" s="45">
        <v>0</v>
      </c>
      <c r="G50" s="35"/>
      <c r="H50" s="35"/>
    </row>
    <row r="51" spans="1:8" ht="0.75" customHeight="1">
      <c r="A51" s="35"/>
      <c r="B51" s="35"/>
      <c r="C51" s="35"/>
      <c r="D51" s="35"/>
      <c r="E51" s="35"/>
      <c r="F51" s="35"/>
      <c r="G51" s="35"/>
      <c r="H51" s="35"/>
    </row>
    <row r="52" spans="1:8" ht="2.25" customHeight="1">
      <c r="A52" s="35"/>
      <c r="B52" s="35"/>
      <c r="C52" s="35"/>
      <c r="D52" s="35"/>
      <c r="E52" s="35"/>
      <c r="F52" s="35"/>
      <c r="G52" s="35"/>
      <c r="H52" s="35"/>
    </row>
    <row r="53" spans="1:8" ht="11.25" customHeight="1">
      <c r="A53" s="52">
        <v>12</v>
      </c>
      <c r="B53" s="63" t="s">
        <v>336</v>
      </c>
      <c r="C53" s="45">
        <v>5182710</v>
      </c>
      <c r="D53" s="45">
        <v>236121.27000000002</v>
      </c>
      <c r="E53" s="45">
        <v>1233456.2</v>
      </c>
      <c r="F53" s="45">
        <v>5221674.11</v>
      </c>
      <c r="G53" s="35"/>
      <c r="H53" s="35"/>
    </row>
    <row r="54" spans="1:8" ht="0.75" customHeight="1">
      <c r="A54" s="35"/>
      <c r="B54" s="35"/>
      <c r="C54" s="35"/>
      <c r="D54" s="35"/>
      <c r="E54" s="35"/>
      <c r="F54" s="35"/>
      <c r="G54" s="35"/>
      <c r="H54" s="35"/>
    </row>
    <row r="55" spans="1:8" ht="2.25" customHeight="1">
      <c r="A55" s="35"/>
      <c r="B55" s="35"/>
      <c r="C55" s="35"/>
      <c r="D55" s="35"/>
      <c r="E55" s="35"/>
      <c r="F55" s="35"/>
      <c r="G55" s="35"/>
      <c r="H55" s="35"/>
    </row>
    <row r="56" spans="1:8" ht="11.25" customHeight="1">
      <c r="A56" s="52">
        <v>13</v>
      </c>
      <c r="B56" s="63" t="s">
        <v>337</v>
      </c>
      <c r="C56" s="45">
        <v>5182710</v>
      </c>
      <c r="D56" s="45">
        <v>236121.27000000002</v>
      </c>
      <c r="E56" s="45">
        <v>1130040.8800000001</v>
      </c>
      <c r="F56" s="45">
        <v>5221674.11</v>
      </c>
      <c r="G56" s="35"/>
      <c r="H56" s="35"/>
    </row>
    <row r="57" spans="1:8" ht="0.75" customHeight="1">
      <c r="A57" s="35"/>
      <c r="B57" s="35"/>
      <c r="C57" s="35"/>
      <c r="D57" s="35"/>
      <c r="E57" s="35"/>
      <c r="F57" s="35"/>
      <c r="G57" s="35"/>
      <c r="H57" s="35"/>
    </row>
    <row r="58" spans="1:8" ht="2.25" customHeight="1">
      <c r="A58" s="35"/>
      <c r="B58" s="35"/>
      <c r="C58" s="35"/>
      <c r="D58" s="35"/>
      <c r="E58" s="35"/>
      <c r="F58" s="35"/>
      <c r="G58" s="35"/>
      <c r="H58" s="35"/>
    </row>
    <row r="59" spans="1:8" ht="11.25" customHeight="1">
      <c r="A59" s="52">
        <v>14</v>
      </c>
      <c r="B59" s="63" t="s">
        <v>338</v>
      </c>
      <c r="C59" s="45">
        <v>200996825</v>
      </c>
      <c r="D59" s="45">
        <v>31214589.21</v>
      </c>
      <c r="E59" s="45">
        <v>175045864.42000002</v>
      </c>
      <c r="F59" s="45">
        <v>168387035.59</v>
      </c>
      <c r="G59" s="35"/>
      <c r="H59" s="35"/>
    </row>
    <row r="60" spans="1:8" ht="0.75" customHeight="1">
      <c r="A60" s="35"/>
      <c r="B60" s="35"/>
      <c r="C60" s="35"/>
      <c r="D60" s="35"/>
      <c r="E60" s="35"/>
      <c r="F60" s="35"/>
      <c r="G60" s="35"/>
      <c r="H60" s="35"/>
    </row>
    <row r="61" spans="1:8" ht="2.25" customHeight="1">
      <c r="A61" s="35"/>
      <c r="B61" s="35"/>
      <c r="C61" s="35"/>
      <c r="D61" s="35"/>
      <c r="E61" s="35"/>
      <c r="F61" s="35"/>
      <c r="G61" s="35"/>
      <c r="H61" s="35"/>
    </row>
    <row r="62" spans="1:8" ht="11.25" customHeight="1">
      <c r="A62" s="52">
        <v>15</v>
      </c>
      <c r="B62" s="63" t="s">
        <v>339</v>
      </c>
      <c r="C62" s="45">
        <v>36888000</v>
      </c>
      <c r="D62" s="45">
        <v>4924245.45</v>
      </c>
      <c r="E62" s="45">
        <v>26983476.060000002</v>
      </c>
      <c r="F62" s="45">
        <v>26586213.03</v>
      </c>
      <c r="G62" s="35"/>
      <c r="H62" s="35"/>
    </row>
    <row r="63" spans="1:8" ht="0.75" customHeight="1">
      <c r="A63" s="35"/>
      <c r="B63" s="35"/>
      <c r="C63" s="35"/>
      <c r="D63" s="35"/>
      <c r="E63" s="35"/>
      <c r="F63" s="35"/>
      <c r="G63" s="35"/>
      <c r="H63" s="35"/>
    </row>
    <row r="64" spans="1:8" ht="2.25" customHeight="1">
      <c r="A64" s="35"/>
      <c r="B64" s="35"/>
      <c r="C64" s="35"/>
      <c r="D64" s="35"/>
      <c r="E64" s="35"/>
      <c r="F64" s="35"/>
      <c r="G64" s="35"/>
      <c r="H64" s="35"/>
    </row>
    <row r="65" spans="1:8" ht="11.25" customHeight="1">
      <c r="A65" s="52">
        <v>16</v>
      </c>
      <c r="B65" s="63" t="s">
        <v>340</v>
      </c>
      <c r="C65" s="45">
        <v>63515200</v>
      </c>
      <c r="D65" s="45">
        <v>9084014.44</v>
      </c>
      <c r="E65" s="45">
        <v>50193285.51</v>
      </c>
      <c r="F65" s="45">
        <v>50667978.65</v>
      </c>
      <c r="G65" s="35"/>
      <c r="H65" s="35"/>
    </row>
    <row r="66" spans="1:8" ht="0.75" customHeight="1">
      <c r="A66" s="35"/>
      <c r="B66" s="35"/>
      <c r="C66" s="35"/>
      <c r="D66" s="35"/>
      <c r="E66" s="35"/>
      <c r="F66" s="35"/>
      <c r="G66" s="35"/>
      <c r="H66" s="35"/>
    </row>
    <row r="67" spans="1:8" ht="2.25" customHeight="1">
      <c r="A67" s="35"/>
      <c r="B67" s="35"/>
      <c r="C67" s="35"/>
      <c r="D67" s="35"/>
      <c r="E67" s="35"/>
      <c r="F67" s="35"/>
      <c r="G67" s="35"/>
      <c r="H67" s="35"/>
    </row>
    <row r="68" spans="1:8" ht="11.25" customHeight="1">
      <c r="A68" s="52">
        <v>17</v>
      </c>
      <c r="B68" s="63" t="s">
        <v>341</v>
      </c>
      <c r="C68" s="45">
        <v>6202090</v>
      </c>
      <c r="D68" s="45">
        <v>1954901.51</v>
      </c>
      <c r="E68" s="45">
        <v>5955103.94</v>
      </c>
      <c r="F68" s="45">
        <v>5317461.55</v>
      </c>
      <c r="G68" s="35"/>
      <c r="H68" s="35"/>
    </row>
    <row r="69" spans="1:8" ht="0.75" customHeight="1">
      <c r="A69" s="35"/>
      <c r="B69" s="35"/>
      <c r="C69" s="35"/>
      <c r="D69" s="35"/>
      <c r="E69" s="35"/>
      <c r="F69" s="35"/>
      <c r="G69" s="35"/>
      <c r="H69" s="35"/>
    </row>
    <row r="70" spans="1:8" ht="2.25" customHeight="1">
      <c r="A70" s="35"/>
      <c r="B70" s="35"/>
      <c r="C70" s="35"/>
      <c r="D70" s="35"/>
      <c r="E70" s="35"/>
      <c r="F70" s="35"/>
      <c r="G70" s="35"/>
      <c r="H70" s="35"/>
    </row>
    <row r="71" spans="1:8" ht="11.25" customHeight="1">
      <c r="A71" s="52">
        <v>18</v>
      </c>
      <c r="B71" s="63" t="s">
        <v>342</v>
      </c>
      <c r="C71" s="45">
        <v>94391535</v>
      </c>
      <c r="D71" s="45">
        <v>15251427.81</v>
      </c>
      <c r="E71" s="45">
        <v>91913998.91</v>
      </c>
      <c r="F71" s="45">
        <v>85815382.36</v>
      </c>
      <c r="G71" s="35"/>
      <c r="H71" s="35"/>
    </row>
    <row r="72" spans="1:8" ht="0.75" customHeight="1">
      <c r="A72" s="35"/>
      <c r="B72" s="35"/>
      <c r="C72" s="35"/>
      <c r="D72" s="35"/>
      <c r="E72" s="35"/>
      <c r="F72" s="35"/>
      <c r="G72" s="35"/>
      <c r="H72" s="35"/>
    </row>
    <row r="73" spans="1:8" ht="2.25" customHeight="1">
      <c r="A73" s="35"/>
      <c r="B73" s="35"/>
      <c r="C73" s="35"/>
      <c r="D73" s="35"/>
      <c r="E73" s="35"/>
      <c r="F73" s="35"/>
      <c r="G73" s="35"/>
      <c r="H73" s="35"/>
    </row>
    <row r="74" spans="1:8" ht="11.25" customHeight="1">
      <c r="A74" s="52">
        <v>19</v>
      </c>
      <c r="B74" s="63" t="s">
        <v>343</v>
      </c>
      <c r="C74" s="45">
        <v>10416100</v>
      </c>
      <c r="D74" s="45">
        <v>1448422.74</v>
      </c>
      <c r="E74" s="45">
        <v>10132652.15</v>
      </c>
      <c r="F74" s="45">
        <v>9497593.290000001</v>
      </c>
      <c r="G74" s="35"/>
      <c r="H74" s="35"/>
    </row>
    <row r="75" spans="1:8" ht="0.75" customHeight="1">
      <c r="A75" s="35"/>
      <c r="B75" s="35"/>
      <c r="C75" s="35"/>
      <c r="D75" s="35"/>
      <c r="E75" s="35"/>
      <c r="F75" s="35"/>
      <c r="G75" s="35"/>
      <c r="H75" s="35"/>
    </row>
    <row r="76" spans="1:8" ht="2.25" customHeight="1">
      <c r="A76" s="35"/>
      <c r="B76" s="35"/>
      <c r="C76" s="35"/>
      <c r="D76" s="35"/>
      <c r="E76" s="35"/>
      <c r="F76" s="35"/>
      <c r="G76" s="35"/>
      <c r="H76" s="35"/>
    </row>
    <row r="77" spans="1:8" ht="11.25" customHeight="1">
      <c r="A77" s="52">
        <v>20</v>
      </c>
      <c r="B77" s="63" t="s">
        <v>344</v>
      </c>
      <c r="C77" s="45">
        <v>4559100</v>
      </c>
      <c r="D77" s="45">
        <v>527253.18</v>
      </c>
      <c r="E77" s="45">
        <v>4205595.46</v>
      </c>
      <c r="F77" s="45">
        <v>4465636.35</v>
      </c>
      <c r="G77" s="35"/>
      <c r="H77" s="35"/>
    </row>
    <row r="78" spans="1:8" ht="0.75" customHeight="1">
      <c r="A78" s="35"/>
      <c r="B78" s="35"/>
      <c r="C78" s="35"/>
      <c r="D78" s="35"/>
      <c r="E78" s="35"/>
      <c r="F78" s="35"/>
      <c r="G78" s="35"/>
      <c r="H78" s="35"/>
    </row>
    <row r="79" spans="1:8" ht="2.25" customHeight="1">
      <c r="A79" s="35"/>
      <c r="B79" s="35"/>
      <c r="C79" s="35"/>
      <c r="D79" s="35"/>
      <c r="E79" s="35"/>
      <c r="F79" s="35"/>
      <c r="G79" s="35"/>
      <c r="H79" s="35"/>
    </row>
    <row r="80" spans="1:8" ht="11.25" customHeight="1">
      <c r="A80" s="52">
        <v>21</v>
      </c>
      <c r="B80" s="63" t="s">
        <v>345</v>
      </c>
      <c r="C80" s="45">
        <v>5857000</v>
      </c>
      <c r="D80" s="45">
        <v>921169.56</v>
      </c>
      <c r="E80" s="45">
        <v>5927056.69</v>
      </c>
      <c r="F80" s="45">
        <v>5031956.94</v>
      </c>
      <c r="G80" s="35"/>
      <c r="H80" s="35"/>
    </row>
    <row r="81" spans="1:8" ht="0.75" customHeight="1">
      <c r="A81" s="35"/>
      <c r="B81" s="35"/>
      <c r="C81" s="35"/>
      <c r="D81" s="35"/>
      <c r="E81" s="35"/>
      <c r="F81" s="35"/>
      <c r="G81" s="35"/>
      <c r="H81" s="35"/>
    </row>
    <row r="82" spans="1:8" ht="2.25" customHeight="1">
      <c r="A82" s="35"/>
      <c r="B82" s="35"/>
      <c r="C82" s="35"/>
      <c r="D82" s="35"/>
      <c r="E82" s="35"/>
      <c r="F82" s="35"/>
      <c r="G82" s="35"/>
      <c r="H82" s="35"/>
    </row>
    <row r="83" spans="1:8" ht="11.25" customHeight="1">
      <c r="A83" s="51">
        <v>22</v>
      </c>
      <c r="B83" s="61" t="s">
        <v>346</v>
      </c>
      <c r="C83" s="49">
        <v>9072270</v>
      </c>
      <c r="D83" s="49">
        <v>177483.98</v>
      </c>
      <c r="E83" s="49">
        <v>5467612.97</v>
      </c>
      <c r="F83" s="49">
        <v>7170855.98</v>
      </c>
      <c r="G83" s="35"/>
      <c r="H83" s="35"/>
    </row>
    <row r="84" spans="1:8" ht="0.75" customHeight="1">
      <c r="A84" s="35"/>
      <c r="B84" s="35"/>
      <c r="C84" s="35"/>
      <c r="D84" s="35"/>
      <c r="E84" s="35"/>
      <c r="F84" s="35"/>
      <c r="G84" s="35"/>
      <c r="H84" s="35"/>
    </row>
    <row r="85" spans="1:8" ht="2.25" customHeight="1">
      <c r="A85" s="35"/>
      <c r="B85" s="35"/>
      <c r="C85" s="35"/>
      <c r="D85" s="35"/>
      <c r="E85" s="35"/>
      <c r="F85" s="35"/>
      <c r="G85" s="35"/>
      <c r="H85" s="35"/>
    </row>
    <row r="86" spans="1:8" ht="11.25" customHeight="1">
      <c r="A86" s="52">
        <v>23</v>
      </c>
      <c r="B86" s="63" t="s">
        <v>347</v>
      </c>
      <c r="C86" s="45">
        <v>7404000</v>
      </c>
      <c r="D86" s="45">
        <v>0</v>
      </c>
      <c r="E86" s="45">
        <v>776892.05</v>
      </c>
      <c r="F86" s="45">
        <v>978585.65</v>
      </c>
      <c r="G86" s="35"/>
      <c r="H86" s="35"/>
    </row>
    <row r="87" spans="1:8" ht="0.75" customHeight="1">
      <c r="A87" s="35"/>
      <c r="B87" s="35"/>
      <c r="C87" s="35"/>
      <c r="D87" s="35"/>
      <c r="E87" s="35"/>
      <c r="F87" s="35"/>
      <c r="G87" s="35"/>
      <c r="H87" s="35"/>
    </row>
    <row r="88" spans="1:8" ht="2.25" customHeight="1">
      <c r="A88" s="35"/>
      <c r="B88" s="35"/>
      <c r="C88" s="35"/>
      <c r="D88" s="35"/>
      <c r="E88" s="35"/>
      <c r="F88" s="35"/>
      <c r="G88" s="35"/>
      <c r="H88" s="35"/>
    </row>
    <row r="89" spans="1:8" ht="11.25" customHeight="1">
      <c r="A89" s="52">
        <v>24</v>
      </c>
      <c r="B89" s="63" t="s">
        <v>348</v>
      </c>
      <c r="C89" s="45">
        <v>0</v>
      </c>
      <c r="D89" s="45">
        <v>0</v>
      </c>
      <c r="E89" s="45">
        <v>0</v>
      </c>
      <c r="F89" s="45">
        <v>0</v>
      </c>
      <c r="G89" s="35"/>
      <c r="H89" s="35"/>
    </row>
    <row r="90" spans="1:8" ht="0.75" customHeight="1">
      <c r="A90" s="35"/>
      <c r="B90" s="35"/>
      <c r="C90" s="35"/>
      <c r="D90" s="35"/>
      <c r="E90" s="35"/>
      <c r="F90" s="35"/>
      <c r="G90" s="35"/>
      <c r="H90" s="35"/>
    </row>
    <row r="91" spans="1:8" ht="2.25" customHeight="1">
      <c r="A91" s="35"/>
      <c r="B91" s="35"/>
      <c r="C91" s="35"/>
      <c r="D91" s="35"/>
      <c r="E91" s="35"/>
      <c r="F91" s="35"/>
      <c r="G91" s="35"/>
      <c r="H91" s="35"/>
    </row>
    <row r="92" spans="1:8" ht="11.25" customHeight="1">
      <c r="A92" s="52">
        <v>25</v>
      </c>
      <c r="B92" s="63" t="s">
        <v>349</v>
      </c>
      <c r="C92" s="45">
        <v>0</v>
      </c>
      <c r="D92" s="45">
        <v>0</v>
      </c>
      <c r="E92" s="45">
        <v>152600</v>
      </c>
      <c r="F92" s="45">
        <v>0</v>
      </c>
      <c r="G92" s="35"/>
      <c r="H92" s="35"/>
    </row>
    <row r="93" spans="1:8" ht="0.75" customHeight="1">
      <c r="A93" s="35"/>
      <c r="B93" s="35"/>
      <c r="C93" s="35"/>
      <c r="D93" s="35"/>
      <c r="E93" s="35"/>
      <c r="F93" s="35"/>
      <c r="G93" s="35"/>
      <c r="H93" s="35"/>
    </row>
    <row r="94" spans="1:8" ht="2.25" customHeight="1">
      <c r="A94" s="35"/>
      <c r="B94" s="35"/>
      <c r="C94" s="35"/>
      <c r="D94" s="35"/>
      <c r="E94" s="35"/>
      <c r="F94" s="35"/>
      <c r="G94" s="35"/>
      <c r="H94" s="35"/>
    </row>
    <row r="95" spans="1:8" ht="11.25" customHeight="1">
      <c r="A95" s="52">
        <v>26</v>
      </c>
      <c r="B95" s="63" t="s">
        <v>350</v>
      </c>
      <c r="C95" s="45">
        <v>1668270</v>
      </c>
      <c r="D95" s="45">
        <v>177483.98</v>
      </c>
      <c r="E95" s="45">
        <v>4538120.92</v>
      </c>
      <c r="F95" s="45">
        <v>6192270.33</v>
      </c>
      <c r="G95" s="35"/>
      <c r="H95" s="35"/>
    </row>
    <row r="96" spans="1:8" ht="0.75" customHeight="1">
      <c r="A96" s="35"/>
      <c r="B96" s="35"/>
      <c r="C96" s="35"/>
      <c r="D96" s="35"/>
      <c r="E96" s="35"/>
      <c r="F96" s="35"/>
      <c r="G96" s="35"/>
      <c r="H96" s="35"/>
    </row>
    <row r="97" spans="1:8" ht="2.25" customHeight="1">
      <c r="A97" s="35"/>
      <c r="B97" s="35"/>
      <c r="C97" s="35"/>
      <c r="D97" s="35"/>
      <c r="E97" s="35"/>
      <c r="F97" s="35"/>
      <c r="G97" s="35"/>
      <c r="H97" s="35"/>
    </row>
    <row r="98" spans="1:8" ht="11.25" customHeight="1">
      <c r="A98" s="52">
        <v>27</v>
      </c>
      <c r="B98" s="63" t="s">
        <v>341</v>
      </c>
      <c r="C98" s="45">
        <v>1668270</v>
      </c>
      <c r="D98" s="45">
        <v>177483.98</v>
      </c>
      <c r="E98" s="45">
        <v>4538120.92</v>
      </c>
      <c r="F98" s="45">
        <v>6192270.33</v>
      </c>
      <c r="G98" s="35"/>
      <c r="H98" s="35"/>
    </row>
    <row r="99" spans="1:8" ht="0.75" customHeight="1">
      <c r="A99" s="35"/>
      <c r="B99" s="35"/>
      <c r="C99" s="35"/>
      <c r="D99" s="35"/>
      <c r="E99" s="35"/>
      <c r="F99" s="35"/>
      <c r="G99" s="35"/>
      <c r="H99" s="35"/>
    </row>
    <row r="100" spans="1:8" ht="2.25" customHeight="1">
      <c r="A100" s="35"/>
      <c r="B100" s="35"/>
      <c r="C100" s="35"/>
      <c r="D100" s="35"/>
      <c r="E100" s="35"/>
      <c r="F100" s="35"/>
      <c r="G100" s="35"/>
      <c r="H100" s="35"/>
    </row>
    <row r="101" spans="1:8" ht="11.25" customHeight="1">
      <c r="A101" s="52">
        <v>28</v>
      </c>
      <c r="B101" s="63" t="s">
        <v>351</v>
      </c>
      <c r="C101" s="45">
        <v>0</v>
      </c>
      <c r="D101" s="45">
        <v>0</v>
      </c>
      <c r="E101" s="45">
        <v>0</v>
      </c>
      <c r="F101" s="45">
        <v>0</v>
      </c>
      <c r="G101" s="35"/>
      <c r="H101" s="35"/>
    </row>
    <row r="102" spans="1:8" ht="0.75" customHeight="1">
      <c r="A102" s="35"/>
      <c r="B102" s="35"/>
      <c r="C102" s="35"/>
      <c r="D102" s="35"/>
      <c r="E102" s="35"/>
      <c r="F102" s="35"/>
      <c r="G102" s="35"/>
      <c r="H102" s="35"/>
    </row>
    <row r="103" spans="1:8" ht="2.25" customHeight="1">
      <c r="A103" s="35"/>
      <c r="B103" s="35"/>
      <c r="C103" s="35"/>
      <c r="D103" s="35"/>
      <c r="E103" s="35"/>
      <c r="F103" s="35"/>
      <c r="G103" s="35"/>
      <c r="H103" s="35"/>
    </row>
    <row r="104" spans="1:8" ht="11.25" customHeight="1">
      <c r="A104" s="52">
        <v>29</v>
      </c>
      <c r="B104" s="63" t="s">
        <v>288</v>
      </c>
      <c r="C104" s="45">
        <v>0</v>
      </c>
      <c r="D104" s="45">
        <v>0</v>
      </c>
      <c r="E104" s="45">
        <v>0</v>
      </c>
      <c r="F104" s="45">
        <v>0</v>
      </c>
      <c r="G104" s="35"/>
      <c r="H104" s="35"/>
    </row>
    <row r="105" spans="1:8" ht="0.75" customHeight="1">
      <c r="A105" s="35"/>
      <c r="B105" s="35"/>
      <c r="C105" s="35"/>
      <c r="D105" s="35"/>
      <c r="E105" s="35"/>
      <c r="F105" s="35"/>
      <c r="G105" s="35"/>
      <c r="H105" s="35"/>
    </row>
    <row r="106" spans="1:8" ht="2.25" customHeight="1">
      <c r="A106" s="35"/>
      <c r="B106" s="35"/>
      <c r="C106" s="35"/>
      <c r="D106" s="35"/>
      <c r="E106" s="35"/>
      <c r="F106" s="35"/>
      <c r="G106" s="35"/>
      <c r="H106" s="35"/>
    </row>
    <row r="107" spans="1:8" ht="11.25" customHeight="1">
      <c r="A107" s="51">
        <v>30</v>
      </c>
      <c r="B107" s="61" t="s">
        <v>352</v>
      </c>
      <c r="C107" s="49">
        <v>1668270</v>
      </c>
      <c r="D107" s="49">
        <v>177483.98</v>
      </c>
      <c r="E107" s="49">
        <v>4538120.92</v>
      </c>
      <c r="F107" s="49">
        <v>6192270.33</v>
      </c>
      <c r="G107" s="35"/>
      <c r="H107" s="35"/>
    </row>
    <row r="108" spans="1:8" ht="0.75" customHeight="1">
      <c r="A108" s="35"/>
      <c r="B108" s="35"/>
      <c r="C108" s="35"/>
      <c r="D108" s="35"/>
      <c r="E108" s="35"/>
      <c r="F108" s="35"/>
      <c r="G108" s="35"/>
      <c r="H108" s="35"/>
    </row>
    <row r="109" spans="1:8" ht="2.25" customHeight="1">
      <c r="A109" s="35"/>
      <c r="B109" s="35"/>
      <c r="C109" s="35"/>
      <c r="D109" s="35"/>
      <c r="E109" s="35"/>
      <c r="F109" s="35"/>
      <c r="G109" s="35"/>
      <c r="H109" s="35"/>
    </row>
    <row r="110" spans="1:8" ht="11.25" customHeight="1">
      <c r="A110" s="51">
        <v>31</v>
      </c>
      <c r="B110" s="61" t="s">
        <v>353</v>
      </c>
      <c r="C110" s="49">
        <v>290238206</v>
      </c>
      <c r="D110" s="49">
        <v>43345856.980000004</v>
      </c>
      <c r="E110" s="49">
        <v>259573291.29</v>
      </c>
      <c r="F110" s="49">
        <v>247735350.73000002</v>
      </c>
      <c r="G110" s="35"/>
      <c r="H110" s="35"/>
    </row>
    <row r="111" spans="1:8" ht="15">
      <c r="A111" s="35"/>
      <c r="B111" s="35"/>
      <c r="C111" s="35"/>
      <c r="D111" s="35"/>
      <c r="E111" s="35"/>
      <c r="F111" s="35"/>
      <c r="G111" s="35"/>
      <c r="H111" s="35"/>
    </row>
    <row r="112" spans="1:8" ht="0.75" customHeight="1">
      <c r="A112" s="35"/>
      <c r="B112" s="35"/>
      <c r="C112" s="35"/>
      <c r="D112" s="35"/>
      <c r="E112" s="35"/>
      <c r="F112" s="35"/>
      <c r="G112" s="35"/>
      <c r="H112" s="35"/>
    </row>
    <row r="113" spans="1:8" ht="2.25" customHeight="1">
      <c r="A113" s="35"/>
      <c r="B113" s="35"/>
      <c r="C113" s="35"/>
      <c r="D113" s="35"/>
      <c r="E113" s="35"/>
      <c r="F113" s="35"/>
      <c r="G113" s="35"/>
      <c r="H113" s="35"/>
    </row>
    <row r="114" spans="1:8" ht="8.25" customHeight="1">
      <c r="A114" s="35"/>
      <c r="B114" s="35"/>
      <c r="C114" s="44"/>
      <c r="D114" s="35"/>
      <c r="E114" s="35"/>
      <c r="F114" s="35"/>
      <c r="G114" s="35"/>
      <c r="H114" s="35"/>
    </row>
    <row r="115" spans="1:8" ht="7.5" customHeight="1">
      <c r="A115" s="35"/>
      <c r="B115" s="35"/>
      <c r="C115" s="35"/>
      <c r="D115" s="35"/>
      <c r="E115" s="35"/>
      <c r="F115" s="35"/>
      <c r="G115" s="35"/>
      <c r="H115" s="35"/>
    </row>
    <row r="116" spans="1:8" ht="15">
      <c r="A116" s="35"/>
      <c r="B116" s="35"/>
      <c r="C116" s="111" t="s">
        <v>239</v>
      </c>
      <c r="D116" s="111" t="s">
        <v>496</v>
      </c>
      <c r="E116" s="111"/>
      <c r="F116" s="111"/>
      <c r="G116" s="111" t="s">
        <v>503</v>
      </c>
      <c r="H116" s="111"/>
    </row>
    <row r="117" spans="1:8" ht="5.25" customHeight="1">
      <c r="A117" s="111" t="s">
        <v>5</v>
      </c>
      <c r="B117" s="111" t="s">
        <v>354</v>
      </c>
      <c r="C117" s="111"/>
      <c r="D117" s="35"/>
      <c r="E117" s="35"/>
      <c r="F117" s="35"/>
      <c r="G117" s="35"/>
      <c r="H117" s="35"/>
    </row>
    <row r="118" spans="1:8" ht="15">
      <c r="A118" s="111"/>
      <c r="B118" s="111"/>
      <c r="C118" s="111"/>
      <c r="D118" s="111" t="s">
        <v>497</v>
      </c>
      <c r="E118" s="111"/>
      <c r="F118" s="111" t="s">
        <v>504</v>
      </c>
      <c r="G118" s="111" t="s">
        <v>505</v>
      </c>
      <c r="H118" s="111" t="s">
        <v>504</v>
      </c>
    </row>
    <row r="119" spans="1:8" ht="5.25" customHeight="1">
      <c r="A119" s="35"/>
      <c r="B119" s="35"/>
      <c r="C119" s="35"/>
      <c r="D119" s="35"/>
      <c r="E119" s="35"/>
      <c r="F119" s="111"/>
      <c r="G119" s="111"/>
      <c r="H119" s="111"/>
    </row>
    <row r="120" spans="1:8" ht="15">
      <c r="A120" s="35"/>
      <c r="B120" s="111" t="s">
        <v>213</v>
      </c>
      <c r="C120" s="35"/>
      <c r="D120" s="35"/>
      <c r="E120" s="35"/>
      <c r="F120" s="111"/>
      <c r="G120" s="111"/>
      <c r="H120" s="111"/>
    </row>
    <row r="121" spans="1:8" ht="16.5" customHeight="1">
      <c r="A121" s="35"/>
      <c r="B121" s="111"/>
      <c r="C121" s="35"/>
      <c r="D121" s="35"/>
      <c r="E121" s="35"/>
      <c r="F121" s="111"/>
      <c r="G121" s="35"/>
      <c r="H121" s="111"/>
    </row>
    <row r="122" spans="1:8" ht="0.75" customHeight="1">
      <c r="A122" s="35"/>
      <c r="B122" s="35"/>
      <c r="C122" s="35"/>
      <c r="D122" s="35"/>
      <c r="E122" s="35"/>
      <c r="F122" s="111"/>
      <c r="G122" s="35"/>
      <c r="H122" s="111"/>
    </row>
    <row r="123" spans="1:8" ht="1.5" customHeight="1">
      <c r="A123" s="35"/>
      <c r="B123" s="35"/>
      <c r="C123" s="35"/>
      <c r="D123" s="35"/>
      <c r="E123" s="35"/>
      <c r="F123" s="35"/>
      <c r="G123" s="35"/>
      <c r="H123" s="35"/>
    </row>
    <row r="124" spans="1:8" ht="11.25" customHeight="1">
      <c r="A124" s="51">
        <v>32</v>
      </c>
      <c r="B124" s="117" t="s">
        <v>355</v>
      </c>
      <c r="C124" s="49">
        <v>256305336.44</v>
      </c>
      <c r="D124" s="49">
        <v>54998284.21</v>
      </c>
      <c r="E124" s="49">
        <v>237699301.74</v>
      </c>
      <c r="F124" s="49">
        <v>1078542.81</v>
      </c>
      <c r="G124" s="49">
        <v>210528582.18</v>
      </c>
      <c r="H124" s="49">
        <v>748337.89</v>
      </c>
    </row>
    <row r="125" spans="1:8" ht="8.25" customHeight="1">
      <c r="A125" s="35"/>
      <c r="B125" s="117"/>
      <c r="C125" s="35"/>
      <c r="D125" s="35"/>
      <c r="E125" s="35"/>
      <c r="F125" s="35"/>
      <c r="G125" s="35"/>
      <c r="H125" s="35"/>
    </row>
    <row r="126" spans="1:8" ht="2.25" customHeight="1">
      <c r="A126" s="35"/>
      <c r="B126" s="35"/>
      <c r="C126" s="35"/>
      <c r="D126" s="35"/>
      <c r="E126" s="35"/>
      <c r="F126" s="35"/>
      <c r="G126" s="35"/>
      <c r="H126" s="35"/>
    </row>
    <row r="127" spans="1:8" ht="0.75" customHeight="1">
      <c r="A127" s="35"/>
      <c r="B127" s="35"/>
      <c r="C127" s="35"/>
      <c r="D127" s="35"/>
      <c r="E127" s="35"/>
      <c r="F127" s="35"/>
      <c r="G127" s="35"/>
      <c r="H127" s="35"/>
    </row>
    <row r="128" spans="1:8" ht="2.25" customHeight="1">
      <c r="A128" s="35"/>
      <c r="B128" s="35"/>
      <c r="C128" s="35"/>
      <c r="D128" s="35"/>
      <c r="E128" s="35"/>
      <c r="F128" s="35"/>
      <c r="G128" s="35"/>
      <c r="H128" s="35"/>
    </row>
    <row r="129" spans="1:8" ht="12" customHeight="1">
      <c r="A129" s="52">
        <v>33</v>
      </c>
      <c r="B129" s="50" t="s">
        <v>356</v>
      </c>
      <c r="C129" s="45">
        <v>134116528.56</v>
      </c>
      <c r="D129" s="45">
        <v>30382043.57</v>
      </c>
      <c r="E129" s="45">
        <v>127017039.44</v>
      </c>
      <c r="F129" s="45">
        <v>0</v>
      </c>
      <c r="G129" s="45">
        <v>117465433.58</v>
      </c>
      <c r="H129" s="45">
        <v>0</v>
      </c>
    </row>
    <row r="130" spans="1:8" ht="2.25" customHeight="1">
      <c r="A130" s="35"/>
      <c r="B130" s="35"/>
      <c r="C130" s="35"/>
      <c r="D130" s="35"/>
      <c r="E130" s="35"/>
      <c r="F130" s="35"/>
      <c r="G130" s="35"/>
      <c r="H130" s="35"/>
    </row>
    <row r="131" spans="1:8" ht="0.75" customHeight="1">
      <c r="A131" s="35"/>
      <c r="B131" s="35"/>
      <c r="C131" s="35"/>
      <c r="D131" s="35"/>
      <c r="E131" s="35"/>
      <c r="F131" s="35"/>
      <c r="G131" s="35"/>
      <c r="H131" s="35"/>
    </row>
    <row r="132" spans="1:8" ht="2.25" customHeight="1">
      <c r="A132" s="35"/>
      <c r="B132" s="35"/>
      <c r="C132" s="35"/>
      <c r="D132" s="35"/>
      <c r="E132" s="35"/>
      <c r="F132" s="35"/>
      <c r="G132" s="35"/>
      <c r="H132" s="35"/>
    </row>
    <row r="133" spans="1:8" ht="13.5" customHeight="1">
      <c r="A133" s="52">
        <v>34</v>
      </c>
      <c r="B133" s="50" t="s">
        <v>357</v>
      </c>
      <c r="C133" s="45">
        <v>300000</v>
      </c>
      <c r="D133" s="45">
        <v>0</v>
      </c>
      <c r="E133" s="45">
        <v>285823.31</v>
      </c>
      <c r="F133" s="45">
        <v>0</v>
      </c>
      <c r="G133" s="45">
        <v>1173543.6300000001</v>
      </c>
      <c r="H133" s="45">
        <v>0</v>
      </c>
    </row>
    <row r="134" spans="1:8" ht="2.25" customHeight="1">
      <c r="A134" s="35"/>
      <c r="B134" s="35"/>
      <c r="C134" s="35"/>
      <c r="D134" s="35"/>
      <c r="E134" s="35"/>
      <c r="F134" s="35"/>
      <c r="G134" s="35"/>
      <c r="H134" s="35"/>
    </row>
    <row r="135" spans="1:8" ht="0.75" customHeight="1">
      <c r="A135" s="35"/>
      <c r="B135" s="35"/>
      <c r="C135" s="35"/>
      <c r="D135" s="35"/>
      <c r="E135" s="35"/>
      <c r="F135" s="35"/>
      <c r="G135" s="35"/>
      <c r="H135" s="35"/>
    </row>
    <row r="136" spans="1:8" ht="2.25" customHeight="1">
      <c r="A136" s="35"/>
      <c r="B136" s="35"/>
      <c r="C136" s="35"/>
      <c r="D136" s="35"/>
      <c r="E136" s="35"/>
      <c r="F136" s="35"/>
      <c r="G136" s="35"/>
      <c r="H136" s="35"/>
    </row>
    <row r="137" spans="1:8" ht="10.5" customHeight="1">
      <c r="A137" s="52">
        <v>35</v>
      </c>
      <c r="B137" s="50" t="s">
        <v>358</v>
      </c>
      <c r="C137" s="45">
        <v>121888807.88</v>
      </c>
      <c r="D137" s="45">
        <v>24616240.64</v>
      </c>
      <c r="E137" s="45">
        <v>110396438.99000001</v>
      </c>
      <c r="F137" s="45">
        <v>1078542.81</v>
      </c>
      <c r="G137" s="45">
        <v>91889604.97</v>
      </c>
      <c r="H137" s="45">
        <v>748337.89</v>
      </c>
    </row>
    <row r="138" spans="1:8" ht="2.25" customHeight="1">
      <c r="A138" s="35"/>
      <c r="B138" s="35"/>
      <c r="C138" s="35"/>
      <c r="D138" s="35"/>
      <c r="E138" s="35"/>
      <c r="F138" s="35"/>
      <c r="G138" s="35"/>
      <c r="H138" s="35"/>
    </row>
    <row r="139" spans="1:8" ht="0.75" customHeight="1">
      <c r="A139" s="35"/>
      <c r="B139" s="35"/>
      <c r="C139" s="35"/>
      <c r="D139" s="35"/>
      <c r="E139" s="35"/>
      <c r="F139" s="35"/>
      <c r="G139" s="35"/>
      <c r="H139" s="35"/>
    </row>
    <row r="140" spans="1:8" ht="2.25" customHeight="1">
      <c r="A140" s="35"/>
      <c r="B140" s="35"/>
      <c r="C140" s="35"/>
      <c r="D140" s="35"/>
      <c r="E140" s="35"/>
      <c r="F140" s="35"/>
      <c r="G140" s="35"/>
      <c r="H140" s="35"/>
    </row>
    <row r="141" spans="1:8" ht="12" customHeight="1">
      <c r="A141" s="51">
        <v>36</v>
      </c>
      <c r="B141" s="117" t="s">
        <v>450</v>
      </c>
      <c r="C141" s="49">
        <v>256005336.44</v>
      </c>
      <c r="D141" s="49">
        <v>54998284.21</v>
      </c>
      <c r="E141" s="49">
        <v>237413478.43</v>
      </c>
      <c r="F141" s="49">
        <v>1078542.81</v>
      </c>
      <c r="G141" s="49">
        <v>209355038.55</v>
      </c>
      <c r="H141" s="49">
        <v>748337.89</v>
      </c>
    </row>
    <row r="142" spans="1:8" ht="8.25" customHeight="1">
      <c r="A142" s="35"/>
      <c r="B142" s="117"/>
      <c r="C142" s="35"/>
      <c r="D142" s="35"/>
      <c r="E142" s="35"/>
      <c r="F142" s="35"/>
      <c r="G142" s="35"/>
      <c r="H142" s="35"/>
    </row>
    <row r="143" spans="1:8" ht="2.25" customHeight="1">
      <c r="A143" s="35"/>
      <c r="B143" s="35"/>
      <c r="C143" s="35"/>
      <c r="D143" s="35"/>
      <c r="E143" s="35"/>
      <c r="F143" s="35"/>
      <c r="G143" s="35"/>
      <c r="H143" s="35"/>
    </row>
    <row r="144" spans="1:8" ht="0.75" customHeight="1">
      <c r="A144" s="35"/>
      <c r="B144" s="35"/>
      <c r="C144" s="35"/>
      <c r="D144" s="35"/>
      <c r="E144" s="35"/>
      <c r="F144" s="35"/>
      <c r="G144" s="35"/>
      <c r="H144" s="35"/>
    </row>
    <row r="145" spans="1:8" ht="2.25" customHeight="1">
      <c r="A145" s="35"/>
      <c r="B145" s="35"/>
      <c r="C145" s="35"/>
      <c r="D145" s="35"/>
      <c r="E145" s="35"/>
      <c r="F145" s="35"/>
      <c r="G145" s="35"/>
      <c r="H145" s="35"/>
    </row>
    <row r="146" spans="1:8" ht="9.75" customHeight="1">
      <c r="A146" s="51">
        <v>37</v>
      </c>
      <c r="B146" s="117" t="s">
        <v>359</v>
      </c>
      <c r="C146" s="49">
        <v>43276245.19</v>
      </c>
      <c r="D146" s="49">
        <v>9116660.67</v>
      </c>
      <c r="E146" s="49">
        <v>20874868.03</v>
      </c>
      <c r="F146" s="49">
        <v>427366.88</v>
      </c>
      <c r="G146" s="49">
        <v>19643680.6</v>
      </c>
      <c r="H146" s="49">
        <v>514817.78</v>
      </c>
    </row>
    <row r="147" spans="1:8" ht="8.25" customHeight="1">
      <c r="A147" s="35"/>
      <c r="B147" s="117"/>
      <c r="C147" s="35"/>
      <c r="D147" s="35"/>
      <c r="E147" s="35"/>
      <c r="F147" s="35"/>
      <c r="G147" s="35"/>
      <c r="H147" s="35"/>
    </row>
    <row r="148" spans="1:8" ht="2.25" customHeight="1">
      <c r="A148" s="35"/>
      <c r="B148" s="35"/>
      <c r="C148" s="35"/>
      <c r="D148" s="35"/>
      <c r="E148" s="35"/>
      <c r="F148" s="35"/>
      <c r="G148" s="35"/>
      <c r="H148" s="35"/>
    </row>
    <row r="149" spans="1:8" ht="0.75" customHeight="1">
      <c r="A149" s="35"/>
      <c r="B149" s="35"/>
      <c r="C149" s="35"/>
      <c r="D149" s="35"/>
      <c r="E149" s="35"/>
      <c r="F149" s="35"/>
      <c r="G149" s="35"/>
      <c r="H149" s="35"/>
    </row>
    <row r="150" spans="1:8" ht="2.25" customHeight="1">
      <c r="A150" s="35"/>
      <c r="B150" s="35"/>
      <c r="C150" s="35"/>
      <c r="D150" s="35"/>
      <c r="E150" s="35"/>
      <c r="F150" s="35"/>
      <c r="G150" s="35"/>
      <c r="H150" s="35"/>
    </row>
    <row r="151" spans="1:8" ht="12" customHeight="1">
      <c r="A151" s="52">
        <v>38</v>
      </c>
      <c r="B151" s="50" t="s">
        <v>360</v>
      </c>
      <c r="C151" s="45">
        <v>38624245.19</v>
      </c>
      <c r="D151" s="45">
        <v>8501660.89</v>
      </c>
      <c r="E151" s="45">
        <v>16337612.540000001</v>
      </c>
      <c r="F151" s="45">
        <v>427366.88</v>
      </c>
      <c r="G151" s="45">
        <v>15546646.91</v>
      </c>
      <c r="H151" s="45">
        <v>514817.78</v>
      </c>
    </row>
    <row r="152" spans="1:8" ht="2.25" customHeight="1">
      <c r="A152" s="35"/>
      <c r="B152" s="35"/>
      <c r="C152" s="35"/>
      <c r="D152" s="35"/>
      <c r="E152" s="35"/>
      <c r="F152" s="35"/>
      <c r="G152" s="35"/>
      <c r="H152" s="35"/>
    </row>
    <row r="153" spans="1:8" ht="0.75" customHeight="1">
      <c r="A153" s="35"/>
      <c r="B153" s="35"/>
      <c r="C153" s="35"/>
      <c r="D153" s="35"/>
      <c r="E153" s="35"/>
      <c r="F153" s="35"/>
      <c r="G153" s="35"/>
      <c r="H153" s="35"/>
    </row>
    <row r="154" spans="1:8" ht="2.25" customHeight="1">
      <c r="A154" s="35"/>
      <c r="B154" s="35"/>
      <c r="C154" s="35"/>
      <c r="D154" s="35"/>
      <c r="E154" s="35"/>
      <c r="F154" s="35"/>
      <c r="G154" s="35"/>
      <c r="H154" s="35"/>
    </row>
    <row r="155" spans="1:8" ht="12" customHeight="1">
      <c r="A155" s="52">
        <v>39</v>
      </c>
      <c r="B155" s="50" t="s">
        <v>361</v>
      </c>
      <c r="C155" s="45">
        <v>0</v>
      </c>
      <c r="D155" s="45">
        <v>0</v>
      </c>
      <c r="E155" s="45">
        <v>0</v>
      </c>
      <c r="F155" s="45">
        <v>0</v>
      </c>
      <c r="G155" s="45">
        <v>0</v>
      </c>
      <c r="H155" s="45">
        <v>0</v>
      </c>
    </row>
    <row r="156" spans="1:8" ht="2.25" customHeight="1">
      <c r="A156" s="35"/>
      <c r="B156" s="35"/>
      <c r="C156" s="35"/>
      <c r="D156" s="35"/>
      <c r="E156" s="35"/>
      <c r="F156" s="35"/>
      <c r="G156" s="35"/>
      <c r="H156" s="35"/>
    </row>
    <row r="157" spans="1:8" ht="0.75" customHeight="1">
      <c r="A157" s="35"/>
      <c r="B157" s="35"/>
      <c r="C157" s="35"/>
      <c r="D157" s="35"/>
      <c r="E157" s="35"/>
      <c r="F157" s="35"/>
      <c r="G157" s="35"/>
      <c r="H157" s="35"/>
    </row>
    <row r="158" spans="1:8" ht="2.25" customHeight="1">
      <c r="A158" s="35"/>
      <c r="B158" s="35"/>
      <c r="C158" s="35"/>
      <c r="D158" s="35"/>
      <c r="E158" s="35"/>
      <c r="F158" s="35"/>
      <c r="G158" s="35"/>
      <c r="H158" s="35"/>
    </row>
    <row r="159" spans="1:8" ht="13.5" customHeight="1">
      <c r="A159" s="52">
        <v>40</v>
      </c>
      <c r="B159" s="50" t="s">
        <v>362</v>
      </c>
      <c r="C159" s="45">
        <v>0</v>
      </c>
      <c r="D159" s="45">
        <v>0</v>
      </c>
      <c r="E159" s="45">
        <v>0</v>
      </c>
      <c r="F159" s="45">
        <v>0</v>
      </c>
      <c r="G159" s="45">
        <v>0</v>
      </c>
      <c r="H159" s="45">
        <v>0</v>
      </c>
    </row>
    <row r="160" spans="1:8" ht="2.25" customHeight="1">
      <c r="A160" s="35"/>
      <c r="B160" s="35"/>
      <c r="C160" s="35"/>
      <c r="D160" s="35"/>
      <c r="E160" s="35"/>
      <c r="F160" s="35"/>
      <c r="G160" s="35"/>
      <c r="H160" s="35"/>
    </row>
    <row r="161" spans="1:8" ht="0.75" customHeight="1">
      <c r="A161" s="35"/>
      <c r="B161" s="35"/>
      <c r="C161" s="35"/>
      <c r="D161" s="35"/>
      <c r="E161" s="35"/>
      <c r="F161" s="35"/>
      <c r="G161" s="35"/>
      <c r="H161" s="35"/>
    </row>
    <row r="162" spans="1:8" ht="2.25" customHeight="1">
      <c r="A162" s="35"/>
      <c r="B162" s="35"/>
      <c r="C162" s="35"/>
      <c r="D162" s="35"/>
      <c r="E162" s="35"/>
      <c r="F162" s="35"/>
      <c r="G162" s="35"/>
      <c r="H162" s="35"/>
    </row>
    <row r="163" spans="1:8" ht="10.5" customHeight="1">
      <c r="A163" s="52">
        <v>41</v>
      </c>
      <c r="B163" s="122" t="s">
        <v>363</v>
      </c>
      <c r="C163" s="45">
        <v>0</v>
      </c>
      <c r="D163" s="45">
        <v>0</v>
      </c>
      <c r="E163" s="45">
        <v>0</v>
      </c>
      <c r="F163" s="45">
        <v>0</v>
      </c>
      <c r="G163" s="45">
        <v>0</v>
      </c>
      <c r="H163" s="45">
        <v>0</v>
      </c>
    </row>
    <row r="164" spans="1:8" ht="12.75" customHeight="1">
      <c r="A164" s="35"/>
      <c r="B164" s="122"/>
      <c r="C164" s="35"/>
      <c r="D164" s="35"/>
      <c r="E164" s="35"/>
      <c r="F164" s="35"/>
      <c r="G164" s="35"/>
      <c r="H164" s="35"/>
    </row>
    <row r="165" spans="1:8" ht="2.25" customHeight="1">
      <c r="A165" s="35"/>
      <c r="B165" s="35"/>
      <c r="C165" s="35"/>
      <c r="D165" s="35"/>
      <c r="E165" s="35"/>
      <c r="F165" s="35"/>
      <c r="G165" s="35"/>
      <c r="H165" s="35"/>
    </row>
    <row r="166" spans="1:8" ht="0.75" customHeight="1">
      <c r="A166" s="35"/>
      <c r="B166" s="35"/>
      <c r="C166" s="35"/>
      <c r="D166" s="35"/>
      <c r="E166" s="35"/>
      <c r="F166" s="35"/>
      <c r="G166" s="35"/>
      <c r="H166" s="35"/>
    </row>
    <row r="167" spans="1:8" ht="2.25" customHeight="1">
      <c r="A167" s="35"/>
      <c r="B167" s="35"/>
      <c r="C167" s="35"/>
      <c r="D167" s="35"/>
      <c r="E167" s="35"/>
      <c r="F167" s="35"/>
      <c r="G167" s="35"/>
      <c r="H167" s="35"/>
    </row>
    <row r="168" spans="1:8" ht="12.75" customHeight="1">
      <c r="A168" s="52">
        <v>42</v>
      </c>
      <c r="B168" s="50" t="s">
        <v>364</v>
      </c>
      <c r="C168" s="45">
        <v>0</v>
      </c>
      <c r="D168" s="45">
        <v>0</v>
      </c>
      <c r="E168" s="45">
        <v>0</v>
      </c>
      <c r="F168" s="45">
        <v>0</v>
      </c>
      <c r="G168" s="45">
        <v>0</v>
      </c>
      <c r="H168" s="45">
        <v>0</v>
      </c>
    </row>
    <row r="169" spans="1:8" ht="2.25" customHeight="1">
      <c r="A169" s="35"/>
      <c r="B169" s="35"/>
      <c r="C169" s="35"/>
      <c r="D169" s="35"/>
      <c r="E169" s="35"/>
      <c r="F169" s="35"/>
      <c r="G169" s="35"/>
      <c r="H169" s="35"/>
    </row>
    <row r="170" spans="1:8" ht="0.75" customHeight="1">
      <c r="A170" s="35"/>
      <c r="B170" s="35"/>
      <c r="C170" s="35"/>
      <c r="D170" s="35"/>
      <c r="E170" s="35"/>
      <c r="F170" s="35"/>
      <c r="G170" s="35"/>
      <c r="H170" s="35"/>
    </row>
    <row r="171" spans="1:8" ht="2.25" customHeight="1">
      <c r="A171" s="35"/>
      <c r="B171" s="35"/>
      <c r="C171" s="35"/>
      <c r="D171" s="35"/>
      <c r="E171" s="35"/>
      <c r="F171" s="35"/>
      <c r="G171" s="35"/>
      <c r="H171" s="35"/>
    </row>
    <row r="172" spans="1:8" ht="12.75" customHeight="1">
      <c r="A172" s="52">
        <v>43</v>
      </c>
      <c r="B172" s="50" t="s">
        <v>365</v>
      </c>
      <c r="C172" s="45">
        <v>4652000</v>
      </c>
      <c r="D172" s="45">
        <v>614999.78</v>
      </c>
      <c r="E172" s="45">
        <v>4537255.49</v>
      </c>
      <c r="F172" s="45">
        <v>0</v>
      </c>
      <c r="G172" s="45">
        <v>4097033.69</v>
      </c>
      <c r="H172" s="45">
        <v>0</v>
      </c>
    </row>
    <row r="173" spans="1:8" ht="2.25" customHeight="1">
      <c r="A173" s="35"/>
      <c r="B173" s="35"/>
      <c r="C173" s="35"/>
      <c r="D173" s="35"/>
      <c r="E173" s="35"/>
      <c r="F173" s="35"/>
      <c r="G173" s="35"/>
      <c r="H173" s="35"/>
    </row>
    <row r="174" spans="1:8" ht="0.75" customHeight="1">
      <c r="A174" s="35"/>
      <c r="B174" s="35"/>
      <c r="C174" s="35"/>
      <c r="D174" s="35"/>
      <c r="E174" s="35"/>
      <c r="F174" s="35"/>
      <c r="G174" s="35"/>
      <c r="H174" s="35"/>
    </row>
    <row r="175" spans="1:8" ht="2.25" customHeight="1">
      <c r="A175" s="35"/>
      <c r="B175" s="35"/>
      <c r="C175" s="35"/>
      <c r="D175" s="35"/>
      <c r="E175" s="35"/>
      <c r="F175" s="35"/>
      <c r="G175" s="35"/>
      <c r="H175" s="35"/>
    </row>
    <row r="176" spans="1:8" ht="15">
      <c r="A176" s="51">
        <v>44</v>
      </c>
      <c r="B176" s="117" t="s">
        <v>366</v>
      </c>
      <c r="C176" s="49">
        <v>38624245.19</v>
      </c>
      <c r="D176" s="49">
        <v>8501660.89</v>
      </c>
      <c r="E176" s="49">
        <v>16337612.540000001</v>
      </c>
      <c r="F176" s="49">
        <v>427366.88</v>
      </c>
      <c r="G176" s="49">
        <v>15546646.91</v>
      </c>
      <c r="H176" s="49">
        <v>514817.78</v>
      </c>
    </row>
    <row r="177" spans="1:8" ht="8.25" customHeight="1">
      <c r="A177" s="35"/>
      <c r="B177" s="117"/>
      <c r="C177" s="35"/>
      <c r="D177" s="35"/>
      <c r="E177" s="35"/>
      <c r="F177" s="35"/>
      <c r="G177" s="35"/>
      <c r="H177" s="35"/>
    </row>
    <row r="178" spans="1:8" ht="2.25" customHeight="1">
      <c r="A178" s="35"/>
      <c r="B178" s="35"/>
      <c r="C178" s="35"/>
      <c r="D178" s="35"/>
      <c r="E178" s="35"/>
      <c r="F178" s="35"/>
      <c r="G178" s="35"/>
      <c r="H178" s="35"/>
    </row>
    <row r="179" spans="1:8" ht="0.75" customHeight="1">
      <c r="A179" s="35"/>
      <c r="B179" s="35"/>
      <c r="C179" s="35"/>
      <c r="D179" s="35"/>
      <c r="E179" s="35"/>
      <c r="F179" s="35"/>
      <c r="G179" s="35"/>
      <c r="H179" s="35"/>
    </row>
    <row r="180" spans="1:8" ht="15">
      <c r="A180" s="51">
        <v>45</v>
      </c>
      <c r="B180" s="48" t="s">
        <v>367</v>
      </c>
      <c r="C180" s="49">
        <v>10000</v>
      </c>
      <c r="D180" s="35"/>
      <c r="E180" s="35"/>
      <c r="F180" s="35"/>
      <c r="G180" s="35"/>
      <c r="H180" s="35"/>
    </row>
    <row r="181" spans="1:8" ht="2.25" customHeight="1">
      <c r="A181" s="35"/>
      <c r="B181" s="35"/>
      <c r="C181" s="35"/>
      <c r="D181" s="35"/>
      <c r="E181" s="35"/>
      <c r="F181" s="35"/>
      <c r="G181" s="35"/>
      <c r="H181" s="35"/>
    </row>
    <row r="182" spans="1:8" ht="0.75" customHeight="1">
      <c r="A182" s="35"/>
      <c r="B182" s="35"/>
      <c r="C182" s="35"/>
      <c r="D182" s="35"/>
      <c r="E182" s="35"/>
      <c r="F182" s="35"/>
      <c r="G182" s="35"/>
      <c r="H182" s="35"/>
    </row>
    <row r="183" spans="1:8" ht="2.25" customHeight="1">
      <c r="A183" s="35"/>
      <c r="B183" s="35"/>
      <c r="C183" s="35"/>
      <c r="D183" s="35"/>
      <c r="E183" s="35"/>
      <c r="F183" s="35"/>
      <c r="G183" s="35"/>
      <c r="H183" s="35"/>
    </row>
    <row r="184" spans="1:8" ht="15">
      <c r="A184" s="51">
        <v>46</v>
      </c>
      <c r="B184" s="48" t="s">
        <v>368</v>
      </c>
      <c r="C184" s="49">
        <v>16383330</v>
      </c>
      <c r="D184" s="49">
        <v>0</v>
      </c>
      <c r="E184" s="49">
        <v>0</v>
      </c>
      <c r="F184" s="49">
        <v>0</v>
      </c>
      <c r="G184" s="49">
        <v>0</v>
      </c>
      <c r="H184" s="49">
        <v>0</v>
      </c>
    </row>
    <row r="185" spans="1:8" ht="2.25" customHeight="1">
      <c r="A185" s="35"/>
      <c r="B185" s="35"/>
      <c r="C185" s="35"/>
      <c r="D185" s="35"/>
      <c r="E185" s="35"/>
      <c r="F185" s="35"/>
      <c r="G185" s="35"/>
      <c r="H185" s="35"/>
    </row>
    <row r="186" spans="1:8" ht="0.75" customHeight="1">
      <c r="A186" s="35"/>
      <c r="B186" s="35"/>
      <c r="C186" s="35"/>
      <c r="D186" s="35"/>
      <c r="E186" s="35"/>
      <c r="F186" s="35"/>
      <c r="G186" s="35"/>
      <c r="H186" s="35"/>
    </row>
    <row r="187" spans="1:8" ht="2.25" customHeight="1">
      <c r="A187" s="35"/>
      <c r="B187" s="35"/>
      <c r="C187" s="35"/>
      <c r="D187" s="35"/>
      <c r="E187" s="35"/>
      <c r="F187" s="35"/>
      <c r="G187" s="35"/>
      <c r="H187" s="35"/>
    </row>
    <row r="188" spans="1:8" ht="15">
      <c r="A188" s="51">
        <v>47</v>
      </c>
      <c r="B188" s="117" t="s">
        <v>369</v>
      </c>
      <c r="C188" s="49">
        <v>311022911.63</v>
      </c>
      <c r="D188" s="49">
        <v>63499945.1</v>
      </c>
      <c r="E188" s="121">
        <v>255257000.66</v>
      </c>
      <c r="F188" s="121"/>
      <c r="G188" s="121">
        <v>226164841.13</v>
      </c>
      <c r="H188" s="121"/>
    </row>
    <row r="189" spans="1:8" ht="15">
      <c r="A189" s="35"/>
      <c r="B189" s="117"/>
      <c r="C189" s="35"/>
      <c r="D189" s="35"/>
      <c r="E189" s="35"/>
      <c r="F189" s="35"/>
      <c r="G189" s="35"/>
      <c r="H189" s="35"/>
    </row>
    <row r="190" spans="1:8" ht="15">
      <c r="A190" s="35"/>
      <c r="B190" s="35"/>
      <c r="C190" s="35"/>
      <c r="D190" s="35"/>
      <c r="E190" s="35"/>
      <c r="F190" s="35"/>
      <c r="G190" s="35"/>
      <c r="H190" s="35"/>
    </row>
    <row r="191" spans="1:8" ht="0.75" customHeight="1">
      <c r="A191" s="35"/>
      <c r="B191" s="35"/>
      <c r="C191" s="35"/>
      <c r="D191" s="35"/>
      <c r="E191" s="35"/>
      <c r="F191" s="35"/>
      <c r="G191" s="35"/>
      <c r="H191" s="35"/>
    </row>
    <row r="192" spans="1:8" ht="2.25" customHeight="1">
      <c r="A192" s="35"/>
      <c r="B192" s="35"/>
      <c r="C192" s="35"/>
      <c r="D192" s="35"/>
      <c r="E192" s="35"/>
      <c r="F192" s="35"/>
      <c r="G192" s="35"/>
      <c r="H192" s="35"/>
    </row>
    <row r="193" spans="1:8" ht="15">
      <c r="A193" s="51">
        <v>48</v>
      </c>
      <c r="B193" s="117" t="s">
        <v>370</v>
      </c>
      <c r="C193" s="49">
        <v>-20784705.63</v>
      </c>
      <c r="D193" s="49">
        <v>-20154088.12</v>
      </c>
      <c r="E193" s="121">
        <v>4316290.63</v>
      </c>
      <c r="F193" s="121"/>
      <c r="G193" s="121">
        <v>21570509.6</v>
      </c>
      <c r="H193" s="121"/>
    </row>
    <row r="194" spans="1:8" ht="8.25" customHeight="1">
      <c r="A194" s="35"/>
      <c r="B194" s="117"/>
      <c r="C194" s="35"/>
      <c r="D194" s="35"/>
      <c r="E194" s="35"/>
      <c r="F194" s="35"/>
      <c r="G194" s="35"/>
      <c r="H194" s="35"/>
    </row>
    <row r="195" spans="1:8" ht="15">
      <c r="A195" s="35"/>
      <c r="B195" s="35"/>
      <c r="C195" s="35"/>
      <c r="D195" s="35"/>
      <c r="E195" s="35"/>
      <c r="F195" s="35"/>
      <c r="G195" s="35"/>
      <c r="H195" s="35"/>
    </row>
    <row r="196" spans="1:8" ht="0.75" customHeight="1">
      <c r="A196" s="35"/>
      <c r="B196" s="35"/>
      <c r="C196" s="35"/>
      <c r="D196" s="35"/>
      <c r="E196" s="35"/>
      <c r="F196" s="35"/>
      <c r="G196" s="35"/>
      <c r="H196" s="35"/>
    </row>
    <row r="197" spans="1:8" ht="2.25" customHeight="1">
      <c r="A197" s="35"/>
      <c r="B197" s="35"/>
      <c r="C197" s="35"/>
      <c r="D197" s="35"/>
      <c r="E197" s="35"/>
      <c r="F197" s="35"/>
      <c r="G197" s="35"/>
      <c r="H197" s="35"/>
    </row>
    <row r="198" spans="1:8" ht="11.25" customHeight="1">
      <c r="A198" s="51">
        <v>49</v>
      </c>
      <c r="B198" s="48" t="s">
        <v>371</v>
      </c>
      <c r="C198" s="121">
        <v>1625072.56</v>
      </c>
      <c r="D198" s="121"/>
      <c r="E198" s="121">
        <v>276713.34</v>
      </c>
      <c r="F198" s="121"/>
      <c r="G198" s="35"/>
      <c r="H198" s="35"/>
    </row>
    <row r="199" spans="1:8" ht="15">
      <c r="A199" s="35"/>
      <c r="B199" s="35"/>
      <c r="C199" s="35"/>
      <c r="D199" s="35"/>
      <c r="E199" s="35"/>
      <c r="F199" s="35"/>
      <c r="G199" s="35"/>
      <c r="H199" s="35"/>
    </row>
    <row r="200" spans="1:8" ht="0.75" customHeight="1">
      <c r="A200" s="35"/>
      <c r="B200" s="35"/>
      <c r="C200" s="35"/>
      <c r="D200" s="35"/>
      <c r="E200" s="35"/>
      <c r="F200" s="35"/>
      <c r="G200" s="35"/>
      <c r="H200" s="35"/>
    </row>
    <row r="201" spans="1:8" ht="2.25" customHeight="1">
      <c r="A201" s="35"/>
      <c r="B201" s="35"/>
      <c r="C201" s="35"/>
      <c r="D201" s="35"/>
      <c r="E201" s="35"/>
      <c r="F201" s="35"/>
      <c r="G201" s="35"/>
      <c r="H201" s="35"/>
    </row>
    <row r="202" spans="1:8" ht="15">
      <c r="A202" s="44" t="s">
        <v>5</v>
      </c>
      <c r="B202" s="44" t="s">
        <v>372</v>
      </c>
      <c r="C202" s="111" t="s">
        <v>373</v>
      </c>
      <c r="D202" s="111"/>
      <c r="E202" s="111"/>
      <c r="F202" s="111"/>
      <c r="G202" s="35"/>
      <c r="H202" s="35"/>
    </row>
    <row r="203" spans="1:8" ht="0.75" customHeight="1">
      <c r="A203" s="35"/>
      <c r="B203" s="35"/>
      <c r="C203" s="35"/>
      <c r="D203" s="35"/>
      <c r="E203" s="35"/>
      <c r="F203" s="35"/>
      <c r="G203" s="35"/>
      <c r="H203" s="35"/>
    </row>
    <row r="204" spans="1:8" ht="2.25" customHeight="1">
      <c r="A204" s="35"/>
      <c r="B204" s="35"/>
      <c r="C204" s="35"/>
      <c r="D204" s="35"/>
      <c r="E204" s="35"/>
      <c r="F204" s="35"/>
      <c r="G204" s="35"/>
      <c r="H204" s="35"/>
    </row>
    <row r="205" spans="1:8" ht="8.25" customHeight="1">
      <c r="A205" s="52">
        <v>50</v>
      </c>
      <c r="B205" s="122" t="s">
        <v>374</v>
      </c>
      <c r="C205" s="130">
        <v>-13834837</v>
      </c>
      <c r="D205" s="130"/>
      <c r="E205" s="130"/>
      <c r="F205" s="130"/>
      <c r="G205" s="35"/>
      <c r="H205" s="35"/>
    </row>
    <row r="206" spans="1:8" ht="15">
      <c r="A206" s="35"/>
      <c r="B206" s="122"/>
      <c r="C206" s="130"/>
      <c r="D206" s="130"/>
      <c r="E206" s="130"/>
      <c r="F206" s="130"/>
      <c r="G206" s="35"/>
      <c r="H206" s="35"/>
    </row>
    <row r="207" spans="1:8" ht="15">
      <c r="A207" s="35"/>
      <c r="B207" s="35"/>
      <c r="C207" s="35"/>
      <c r="D207" s="35"/>
      <c r="E207" s="35"/>
      <c r="F207" s="35"/>
      <c r="G207" s="35"/>
      <c r="H207" s="35"/>
    </row>
    <row r="208" spans="1:8" ht="12.75" customHeight="1">
      <c r="A208" s="35"/>
      <c r="B208" s="35"/>
      <c r="C208" s="35"/>
      <c r="D208" s="35"/>
      <c r="E208" s="35"/>
      <c r="F208" s="35"/>
      <c r="G208" s="35"/>
      <c r="H208" s="35"/>
    </row>
    <row r="209" spans="1:8" ht="12.75" customHeight="1">
      <c r="A209" s="35"/>
      <c r="B209" s="35"/>
      <c r="C209" s="35"/>
      <c r="D209" s="35"/>
      <c r="E209" s="35"/>
      <c r="F209" s="35"/>
      <c r="G209" s="35"/>
      <c r="H209" s="35"/>
    </row>
    <row r="210" spans="1:8" ht="12.75" customHeight="1">
      <c r="A210" s="35"/>
      <c r="B210" s="35"/>
      <c r="C210" s="35"/>
      <c r="D210" s="35"/>
      <c r="E210" s="35"/>
      <c r="F210" s="35"/>
      <c r="G210" s="35"/>
      <c r="H210" s="35"/>
    </row>
    <row r="211" spans="1:8" ht="12.75" customHeight="1">
      <c r="A211" s="35"/>
      <c r="B211" s="35"/>
      <c r="C211" s="35"/>
      <c r="D211" s="35"/>
      <c r="E211" s="35"/>
      <c r="F211" s="35"/>
      <c r="G211" s="35"/>
      <c r="H211" s="35"/>
    </row>
    <row r="212" spans="1:8" ht="12.75" customHeight="1">
      <c r="A212" s="35"/>
      <c r="B212" s="35"/>
      <c r="C212" s="35"/>
      <c r="D212" s="35"/>
      <c r="E212" s="35"/>
      <c r="F212" s="35"/>
      <c r="G212" s="35"/>
      <c r="H212" s="35"/>
    </row>
    <row r="213" spans="1:8" ht="12.75" customHeight="1">
      <c r="A213" s="35"/>
      <c r="B213" s="35"/>
      <c r="C213" s="35"/>
      <c r="D213" s="35"/>
      <c r="E213" s="35"/>
      <c r="F213" s="35"/>
      <c r="G213" s="35"/>
      <c r="H213" s="35"/>
    </row>
    <row r="214" spans="1:8" ht="12.75" customHeight="1">
      <c r="A214" s="35"/>
      <c r="B214" s="35"/>
      <c r="C214" s="35"/>
      <c r="D214" s="35"/>
      <c r="E214" s="35"/>
      <c r="F214" s="35"/>
      <c r="G214" s="35"/>
      <c r="H214" s="35"/>
    </row>
    <row r="215" spans="1:8" ht="12.75" customHeight="1">
      <c r="A215" s="35"/>
      <c r="B215" s="35"/>
      <c r="C215" s="35"/>
      <c r="D215" s="35"/>
      <c r="E215" s="35"/>
      <c r="F215" s="35"/>
      <c r="G215" s="35"/>
      <c r="H215" s="35"/>
    </row>
    <row r="216" spans="1:8" ht="12.75" customHeight="1">
      <c r="A216" s="35"/>
      <c r="B216" s="55" t="s">
        <v>297</v>
      </c>
      <c r="C216" s="35"/>
      <c r="D216" s="53" t="s">
        <v>298</v>
      </c>
      <c r="E216" s="35"/>
      <c r="F216" s="35"/>
      <c r="G216" s="53" t="s">
        <v>299</v>
      </c>
      <c r="H216" s="35"/>
    </row>
    <row r="217" spans="1:8" ht="12.75" customHeight="1">
      <c r="A217" s="35"/>
      <c r="B217" s="53" t="s">
        <v>300</v>
      </c>
      <c r="C217" s="35"/>
      <c r="D217" s="53" t="s">
        <v>301</v>
      </c>
      <c r="E217" s="35"/>
      <c r="F217" s="35"/>
      <c r="G217" s="53" t="s">
        <v>302</v>
      </c>
      <c r="H217" s="35"/>
    </row>
    <row r="218" spans="1:8" ht="12.75" customHeight="1">
      <c r="A218" s="35"/>
      <c r="B218" s="35"/>
      <c r="C218" s="35"/>
      <c r="D218" s="35"/>
      <c r="E218" s="35"/>
      <c r="F218" s="35"/>
      <c r="G218" s="35"/>
      <c r="H218" s="35"/>
    </row>
  </sheetData>
  <sheetProtection password="CADC" sheet="1"/>
  <mergeCells count="38">
    <mergeCell ref="A1:H1"/>
    <mergeCell ref="A2:H2"/>
    <mergeCell ref="A3:H3"/>
    <mergeCell ref="A5:H7"/>
    <mergeCell ref="A11:H11"/>
    <mergeCell ref="D14:F15"/>
    <mergeCell ref="A15:A16"/>
    <mergeCell ref="B15:B16"/>
    <mergeCell ref="C15:C17"/>
    <mergeCell ref="D16:D17"/>
    <mergeCell ref="E16:E17"/>
    <mergeCell ref="F16:F17"/>
    <mergeCell ref="C116:C118"/>
    <mergeCell ref="D116:F116"/>
    <mergeCell ref="G116:H116"/>
    <mergeCell ref="A117:A118"/>
    <mergeCell ref="B117:B118"/>
    <mergeCell ref="D118:E118"/>
    <mergeCell ref="F118:F122"/>
    <mergeCell ref="G118:G120"/>
    <mergeCell ref="G188:H188"/>
    <mergeCell ref="B193:B194"/>
    <mergeCell ref="E193:F193"/>
    <mergeCell ref="G193:H193"/>
    <mergeCell ref="H118:H122"/>
    <mergeCell ref="B120:B121"/>
    <mergeCell ref="B124:B125"/>
    <mergeCell ref="B141:B142"/>
    <mergeCell ref="B146:B147"/>
    <mergeCell ref="B163:B164"/>
    <mergeCell ref="C198:D198"/>
    <mergeCell ref="E198:F198"/>
    <mergeCell ref="C202:F202"/>
    <mergeCell ref="B205:B206"/>
    <mergeCell ref="C205:F206"/>
    <mergeCell ref="B176:B177"/>
    <mergeCell ref="B188:B189"/>
    <mergeCell ref="E188:F188"/>
  </mergeCells>
  <printOptions/>
  <pageMargins left="0" right="0" top="0.7874015748031497" bottom="0.7874015748031497" header="0.31496062992125984" footer="0.31496062992125984"/>
  <pageSetup horizontalDpi="600" verticalDpi="600" orientation="landscape" paperSize="9" scale="69" r:id="rId2"/>
  <rowBreaks count="1" manualBreakCount="1">
    <brk id="111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F64"/>
  <sheetViews>
    <sheetView zoomScalePageLayoutView="0" workbookViewId="0" topLeftCell="A1">
      <selection activeCell="L45" sqref="L45"/>
    </sheetView>
  </sheetViews>
  <sheetFormatPr defaultColWidth="9.140625" defaultRowHeight="15"/>
  <cols>
    <col min="1" max="1" width="37.140625" style="3" customWidth="1"/>
    <col min="2" max="2" width="15.57421875" style="3" bestFit="1" customWidth="1"/>
    <col min="3" max="3" width="17.57421875" style="3" customWidth="1"/>
    <col min="4" max="4" width="18.8515625" style="3" bestFit="1" customWidth="1"/>
    <col min="5" max="16384" width="9.140625" style="3" customWidth="1"/>
  </cols>
  <sheetData>
    <row r="1" spans="1:4" ht="11.25">
      <c r="A1" s="132" t="s">
        <v>376</v>
      </c>
      <c r="B1" s="132"/>
      <c r="C1" s="132"/>
      <c r="D1" s="132"/>
    </row>
    <row r="2" spans="1:4" ht="11.25">
      <c r="A2" s="4"/>
      <c r="B2" s="4"/>
      <c r="C2" s="4"/>
      <c r="D2" s="4"/>
    </row>
    <row r="3" spans="1:4" ht="11.25">
      <c r="A3" s="132" t="s">
        <v>377</v>
      </c>
      <c r="B3" s="132"/>
      <c r="C3" s="132"/>
      <c r="D3" s="132"/>
    </row>
    <row r="4" spans="1:4" ht="11.25">
      <c r="A4" s="132" t="s">
        <v>378</v>
      </c>
      <c r="B4" s="132"/>
      <c r="C4" s="132"/>
      <c r="D4" s="132"/>
    </row>
    <row r="5" spans="1:4" ht="11.25">
      <c r="A5" s="132" t="s">
        <v>379</v>
      </c>
      <c r="B5" s="132"/>
      <c r="C5" s="132"/>
      <c r="D5" s="132"/>
    </row>
    <row r="6" spans="1:4" ht="11.25">
      <c r="A6" s="4"/>
      <c r="B6" s="4"/>
      <c r="C6" s="4"/>
      <c r="D6" s="4"/>
    </row>
    <row r="7" spans="1:4" ht="11.25">
      <c r="A7" s="132" t="s">
        <v>555</v>
      </c>
      <c r="B7" s="132"/>
      <c r="C7" s="132"/>
      <c r="D7" s="132"/>
    </row>
    <row r="8" spans="1:4" ht="11.25">
      <c r="A8" s="4"/>
      <c r="B8" s="4"/>
      <c r="C8" s="4"/>
      <c r="D8" s="4"/>
    </row>
    <row r="9" spans="1:4" ht="11.25">
      <c r="A9" s="4" t="s">
        <v>380</v>
      </c>
      <c r="B9" s="4"/>
      <c r="C9" s="4"/>
      <c r="D9" s="4"/>
    </row>
    <row r="10" spans="1:4" ht="11.25">
      <c r="A10" s="5"/>
      <c r="B10" s="133" t="s">
        <v>381</v>
      </c>
      <c r="C10" s="134"/>
      <c r="D10" s="135"/>
    </row>
    <row r="11" spans="1:4" ht="11.25">
      <c r="A11" s="6"/>
      <c r="B11" s="7" t="s">
        <v>454</v>
      </c>
      <c r="C11" s="7" t="s">
        <v>485</v>
      </c>
      <c r="D11" s="7" t="s">
        <v>556</v>
      </c>
    </row>
    <row r="12" spans="1:4" ht="11.25">
      <c r="A12" s="8" t="s">
        <v>382</v>
      </c>
      <c r="B12" s="8" t="s">
        <v>383</v>
      </c>
      <c r="C12" s="8" t="s">
        <v>384</v>
      </c>
      <c r="D12" s="8" t="s">
        <v>385</v>
      </c>
    </row>
    <row r="13" spans="1:4" ht="11.25">
      <c r="A13" s="9" t="s">
        <v>386</v>
      </c>
      <c r="B13" s="10">
        <v>22245493.51</v>
      </c>
      <c r="C13" s="10">
        <v>19807677.61</v>
      </c>
      <c r="D13" s="10">
        <v>19166287.41</v>
      </c>
    </row>
    <row r="14" spans="1:4" ht="11.25">
      <c r="A14" s="9" t="s">
        <v>387</v>
      </c>
      <c r="B14" s="10">
        <f>B15+B16-B17</f>
        <v>13120429.29</v>
      </c>
      <c r="C14" s="10">
        <f>C15+C16-C17</f>
        <v>31222641.1</v>
      </c>
      <c r="D14" s="100">
        <v>0</v>
      </c>
    </row>
    <row r="15" spans="1:4" ht="11.25">
      <c r="A15" s="9" t="s">
        <v>388</v>
      </c>
      <c r="B15" s="10">
        <v>14479909.51</v>
      </c>
      <c r="C15" s="10">
        <v>18515692.78</v>
      </c>
      <c r="D15" s="10">
        <v>12734740.61</v>
      </c>
    </row>
    <row r="16" spans="1:4" ht="11.25">
      <c r="A16" s="9" t="s">
        <v>389</v>
      </c>
      <c r="B16" s="10">
        <v>216389.79</v>
      </c>
      <c r="C16" s="10">
        <v>13200141.61</v>
      </c>
      <c r="D16" s="10">
        <v>323638.85</v>
      </c>
    </row>
    <row r="17" spans="1:6" ht="11.25">
      <c r="A17" s="9" t="s">
        <v>390</v>
      </c>
      <c r="B17" s="11">
        <v>1575870.01</v>
      </c>
      <c r="C17" s="11">
        <v>493193.29</v>
      </c>
      <c r="D17" s="11">
        <v>33067356.34</v>
      </c>
      <c r="F17" s="38"/>
    </row>
    <row r="18" spans="1:4" ht="11.25">
      <c r="A18" s="9" t="s">
        <v>391</v>
      </c>
      <c r="B18" s="10">
        <f>B13-B14</f>
        <v>9125064.220000003</v>
      </c>
      <c r="C18" s="11">
        <f>C13-C14</f>
        <v>-11414963.490000002</v>
      </c>
      <c r="D18" s="11">
        <f>D13-D14</f>
        <v>19166287.41</v>
      </c>
    </row>
    <row r="19" spans="1:4" ht="11.25">
      <c r="A19" s="9" t="s">
        <v>392</v>
      </c>
      <c r="B19" s="10"/>
      <c r="C19" s="10"/>
      <c r="D19" s="10"/>
    </row>
    <row r="20" spans="1:4" ht="11.25">
      <c r="A20" s="9" t="s">
        <v>393</v>
      </c>
      <c r="B20" s="10">
        <v>21976580.34</v>
      </c>
      <c r="C20" s="10">
        <v>19638271.45</v>
      </c>
      <c r="D20" s="10">
        <v>19074466.35</v>
      </c>
    </row>
    <row r="21" spans="1:4" ht="11.25">
      <c r="A21" s="9" t="s">
        <v>394</v>
      </c>
      <c r="B21" s="11">
        <f>B18+B19-B20</f>
        <v>-12851516.119999997</v>
      </c>
      <c r="C21" s="11">
        <f>C18+C19-C20</f>
        <v>-31053234.94</v>
      </c>
      <c r="D21" s="11">
        <f>D18+D19-D20</f>
        <v>91821.05999999866</v>
      </c>
    </row>
    <row r="22" spans="2:4" ht="11.25">
      <c r="B22" s="12"/>
      <c r="C22" s="12"/>
      <c r="D22" s="12"/>
    </row>
    <row r="23" spans="1:4" ht="11.25">
      <c r="A23" s="13"/>
      <c r="B23" s="14"/>
      <c r="C23" s="133" t="s">
        <v>395</v>
      </c>
      <c r="D23" s="135"/>
    </row>
    <row r="24" spans="1:4" ht="11.25">
      <c r="A24" s="15"/>
      <c r="B24" s="16"/>
      <c r="C24" s="7" t="s">
        <v>213</v>
      </c>
      <c r="D24" s="7" t="s">
        <v>292</v>
      </c>
    </row>
    <row r="25" spans="1:4" ht="11.25">
      <c r="A25" s="136" t="s">
        <v>396</v>
      </c>
      <c r="B25" s="137"/>
      <c r="C25" s="8" t="s">
        <v>397</v>
      </c>
      <c r="D25" s="8" t="s">
        <v>398</v>
      </c>
    </row>
    <row r="26" spans="1:4" ht="11.25">
      <c r="A26" s="17" t="s">
        <v>399</v>
      </c>
      <c r="B26" s="18"/>
      <c r="C26" s="19">
        <f>D21-C21</f>
        <v>31145056</v>
      </c>
      <c r="D26" s="20">
        <f>D21-B21</f>
        <v>12943337.179999996</v>
      </c>
    </row>
    <row r="28" spans="1:4" ht="11.25">
      <c r="A28" s="133" t="s">
        <v>400</v>
      </c>
      <c r="B28" s="134"/>
      <c r="C28" s="134"/>
      <c r="D28" s="21" t="s">
        <v>268</v>
      </c>
    </row>
    <row r="29" spans="1:4" ht="11.25">
      <c r="A29" s="9" t="s">
        <v>401</v>
      </c>
      <c r="B29" s="9"/>
      <c r="C29" s="9"/>
      <c r="D29" s="10">
        <v>3244000</v>
      </c>
    </row>
    <row r="30" spans="1:4" ht="11.25">
      <c r="A30" s="22"/>
      <c r="B30" s="22"/>
      <c r="C30" s="22"/>
      <c r="D30" s="22"/>
    </row>
    <row r="31" spans="1:4" ht="11.25">
      <c r="A31" s="22"/>
      <c r="B31" s="22"/>
      <c r="C31" s="22"/>
      <c r="D31" s="22"/>
    </row>
    <row r="32" spans="1:4" ht="11.25">
      <c r="A32" s="22"/>
      <c r="B32" s="22"/>
      <c r="C32" s="22"/>
      <c r="D32" s="22"/>
    </row>
    <row r="33" spans="1:4" ht="11.25">
      <c r="A33" s="22"/>
      <c r="B33" s="22"/>
      <c r="C33" s="22"/>
      <c r="D33" s="22"/>
    </row>
    <row r="34" spans="1:4" ht="11.25">
      <c r="A34" s="22"/>
      <c r="B34" s="22"/>
      <c r="C34" s="22"/>
      <c r="D34" s="22"/>
    </row>
    <row r="35" spans="1:4" ht="11.25">
      <c r="A35" s="22"/>
      <c r="B35" s="22"/>
      <c r="C35" s="22"/>
      <c r="D35" s="22"/>
    </row>
    <row r="36" spans="1:4" ht="11.25">
      <c r="A36" s="132" t="s">
        <v>555</v>
      </c>
      <c r="B36" s="132"/>
      <c r="C36" s="132"/>
      <c r="D36" s="132"/>
    </row>
    <row r="38" ht="11.25">
      <c r="A38" s="4" t="s">
        <v>380</v>
      </c>
    </row>
    <row r="39" spans="1:4" ht="11.25">
      <c r="A39" s="133" t="s">
        <v>402</v>
      </c>
      <c r="B39" s="134"/>
      <c r="C39" s="134"/>
      <c r="D39" s="135"/>
    </row>
    <row r="40" spans="1:4" ht="11.25">
      <c r="A40" s="5"/>
      <c r="B40" s="133" t="s">
        <v>381</v>
      </c>
      <c r="C40" s="134"/>
      <c r="D40" s="135"/>
    </row>
    <row r="41" spans="1:4" ht="11.25">
      <c r="A41" s="6"/>
      <c r="B41" s="7" t="s">
        <v>454</v>
      </c>
      <c r="C41" s="7" t="s">
        <v>485</v>
      </c>
      <c r="D41" s="7" t="s">
        <v>556</v>
      </c>
    </row>
    <row r="42" spans="1:4" ht="11.25">
      <c r="A42" s="6"/>
      <c r="B42" s="8" t="s">
        <v>383</v>
      </c>
      <c r="C42" s="8" t="s">
        <v>384</v>
      </c>
      <c r="D42" s="8" t="s">
        <v>385</v>
      </c>
    </row>
    <row r="43" spans="1:4" ht="11.25">
      <c r="A43" s="37" t="s">
        <v>403</v>
      </c>
      <c r="B43" s="23">
        <f>B44</f>
        <v>100509820.78</v>
      </c>
      <c r="C43" s="23">
        <f>C44</f>
        <v>100509820.78</v>
      </c>
      <c r="D43" s="23">
        <f>D44</f>
        <v>52948060.09</v>
      </c>
    </row>
    <row r="44" spans="1:4" ht="11.25">
      <c r="A44" s="9" t="s">
        <v>404</v>
      </c>
      <c r="B44" s="10">
        <v>100509820.78</v>
      </c>
      <c r="C44" s="10">
        <v>100509820.78</v>
      </c>
      <c r="D44" s="102">
        <v>52948060.09</v>
      </c>
    </row>
    <row r="45" spans="1:4" ht="11.25">
      <c r="A45" s="9" t="s">
        <v>405</v>
      </c>
      <c r="B45" s="11">
        <v>0</v>
      </c>
      <c r="C45" s="11">
        <v>0</v>
      </c>
      <c r="D45" s="11">
        <v>0</v>
      </c>
    </row>
    <row r="46" spans="1:4" ht="11.25">
      <c r="A46" s="24" t="s">
        <v>406</v>
      </c>
      <c r="B46" s="25">
        <f>B48</f>
        <v>78600000.69</v>
      </c>
      <c r="C46" s="25">
        <f>C48</f>
        <v>101368974.95</v>
      </c>
      <c r="D46" s="25">
        <f>D48</f>
        <v>104529228.58</v>
      </c>
    </row>
    <row r="47" spans="1:4" ht="11.25">
      <c r="A47" s="9" t="s">
        <v>407</v>
      </c>
      <c r="B47" s="11">
        <v>0</v>
      </c>
      <c r="C47" s="11">
        <v>0</v>
      </c>
      <c r="D47" s="11">
        <v>0</v>
      </c>
    </row>
    <row r="48" spans="1:4" ht="11.25">
      <c r="A48" s="9" t="s">
        <v>408</v>
      </c>
      <c r="B48" s="39">
        <v>78600000.69</v>
      </c>
      <c r="C48" s="39">
        <v>101368974.95</v>
      </c>
      <c r="D48" s="39">
        <f>Tatuiprev!E253</f>
        <v>104529228.58</v>
      </c>
    </row>
    <row r="49" spans="1:4" ht="11.25">
      <c r="A49" s="9" t="s">
        <v>409</v>
      </c>
      <c r="B49" s="11">
        <v>0</v>
      </c>
      <c r="C49" s="11">
        <v>0</v>
      </c>
      <c r="D49" s="11">
        <v>0</v>
      </c>
    </row>
    <row r="50" spans="1:4" ht="11.25">
      <c r="A50" s="9" t="s">
        <v>410</v>
      </c>
      <c r="B50" s="11">
        <v>0</v>
      </c>
      <c r="C50" s="11">
        <v>0</v>
      </c>
      <c r="D50" s="11">
        <v>0</v>
      </c>
    </row>
    <row r="51" spans="1:4" ht="11.25">
      <c r="A51" s="24" t="s">
        <v>411</v>
      </c>
      <c r="B51" s="10">
        <f>B43-B46</f>
        <v>21909820.090000004</v>
      </c>
      <c r="C51" s="10">
        <f>C43-C46</f>
        <v>-859154.1700000018</v>
      </c>
      <c r="D51" s="10">
        <f>D43-D46</f>
        <v>-51581168.489999995</v>
      </c>
    </row>
    <row r="52" spans="1:4" ht="11.25">
      <c r="A52" s="24" t="s">
        <v>412</v>
      </c>
      <c r="B52" s="11">
        <v>0</v>
      </c>
      <c r="C52" s="11">
        <v>0</v>
      </c>
      <c r="D52" s="11">
        <v>0</v>
      </c>
    </row>
    <row r="53" spans="1:4" ht="11.25">
      <c r="A53" s="24" t="s">
        <v>413</v>
      </c>
      <c r="B53" s="25">
        <f>B51-B52</f>
        <v>21909820.090000004</v>
      </c>
      <c r="C53" s="25">
        <f>C51-C52</f>
        <v>-859154.1700000018</v>
      </c>
      <c r="D53" s="25">
        <f>D51-D52</f>
        <v>-51581168.489999995</v>
      </c>
    </row>
    <row r="63" spans="1:4" ht="11.25">
      <c r="A63" s="40" t="s">
        <v>297</v>
      </c>
      <c r="B63" s="4" t="s">
        <v>298</v>
      </c>
      <c r="C63" s="4"/>
      <c r="D63" s="4" t="s">
        <v>299</v>
      </c>
    </row>
    <row r="64" spans="1:4" ht="11.25">
      <c r="A64" s="4" t="s">
        <v>300</v>
      </c>
      <c r="B64" s="4" t="s">
        <v>301</v>
      </c>
      <c r="C64" s="4"/>
      <c r="D64" s="4" t="s">
        <v>302</v>
      </c>
    </row>
  </sheetData>
  <sheetProtection password="CADC" sheet="1"/>
  <mergeCells count="12">
    <mergeCell ref="C23:D23"/>
    <mergeCell ref="A25:B25"/>
    <mergeCell ref="A28:C28"/>
    <mergeCell ref="A36:D36"/>
    <mergeCell ref="A39:D39"/>
    <mergeCell ref="B40:D40"/>
    <mergeCell ref="A1:D1"/>
    <mergeCell ref="A3:D3"/>
    <mergeCell ref="A4:D4"/>
    <mergeCell ref="A5:D5"/>
    <mergeCell ref="A7:D7"/>
    <mergeCell ref="B10:D1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N92"/>
  <sheetViews>
    <sheetView zoomScalePageLayoutView="0" workbookViewId="0" topLeftCell="A1">
      <selection activeCell="I78" sqref="I78"/>
    </sheetView>
  </sheetViews>
  <sheetFormatPr defaultColWidth="6.8515625" defaultRowHeight="12.75" customHeight="1"/>
  <cols>
    <col min="1" max="1" width="40.8515625" style="1" customWidth="1"/>
    <col min="2" max="2" width="11.421875" style="1" customWidth="1"/>
    <col min="3" max="4" width="12.28125" style="1" bestFit="1" customWidth="1"/>
    <col min="5" max="5" width="11.140625" style="1" customWidth="1"/>
    <col min="6" max="8" width="12.28125" style="1" bestFit="1" customWidth="1"/>
    <col min="9" max="9" width="13.28125" style="1" bestFit="1" customWidth="1"/>
    <col min="10" max="10" width="12.28125" style="1" bestFit="1" customWidth="1"/>
    <col min="11" max="11" width="12.00390625" style="1" customWidth="1"/>
    <col min="12" max="13" width="13.28125" style="1" bestFit="1" customWidth="1"/>
    <col min="14" max="14" width="13.421875" style="1" bestFit="1" customWidth="1"/>
    <col min="15" max="16384" width="6.8515625" style="1" customWidth="1"/>
  </cols>
  <sheetData>
    <row r="1" spans="1:14" ht="14.25" customHeight="1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4.25" customHeight="1">
      <c r="A2" s="139" t="s">
        <v>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4" ht="15" customHeight="1">
      <c r="A3" s="140" t="s">
        <v>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ht="0.75" customHeight="1"/>
    <row r="5" spans="1:14" ht="12" customHeight="1">
      <c r="A5" s="141" t="s">
        <v>506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</row>
    <row r="6" spans="1:14" ht="0.75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</row>
    <row r="7" spans="1:14" ht="9" customHeight="1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</row>
    <row r="8" ht="10.5" customHeight="1"/>
    <row r="9" ht="8.25" customHeight="1"/>
    <row r="10" ht="2.25" customHeight="1"/>
    <row r="11" ht="2.25" customHeight="1"/>
    <row r="12" spans="1:14" ht="14.25" customHeight="1">
      <c r="A12" s="118" t="s">
        <v>507</v>
      </c>
      <c r="B12" s="118"/>
      <c r="C12" s="118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11.25" customHeight="1">
      <c r="A13" s="44" t="s">
        <v>508</v>
      </c>
      <c r="B13" s="99">
        <v>41670</v>
      </c>
      <c r="C13" s="99">
        <v>41698</v>
      </c>
      <c r="D13" s="99">
        <v>41729</v>
      </c>
      <c r="E13" s="99">
        <v>41759</v>
      </c>
      <c r="F13" s="99">
        <v>41790</v>
      </c>
      <c r="G13" s="99">
        <v>41820</v>
      </c>
      <c r="H13" s="99">
        <v>41851</v>
      </c>
      <c r="I13" s="99">
        <v>41882</v>
      </c>
      <c r="J13" s="99">
        <v>41912</v>
      </c>
      <c r="K13" s="99">
        <v>41943</v>
      </c>
      <c r="L13" s="99">
        <v>41973</v>
      </c>
      <c r="M13" s="99">
        <v>42004</v>
      </c>
      <c r="N13" s="44" t="s">
        <v>305</v>
      </c>
    </row>
    <row r="14" spans="1:14" ht="0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0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9" customHeight="1">
      <c r="A16" s="122" t="s">
        <v>509</v>
      </c>
      <c r="B16" s="130">
        <v>6439676.05</v>
      </c>
      <c r="C16" s="130">
        <v>6749113.69</v>
      </c>
      <c r="D16" s="130">
        <v>6745167.55</v>
      </c>
      <c r="E16" s="130">
        <v>6840923.82</v>
      </c>
      <c r="F16" s="130">
        <v>7004895.57</v>
      </c>
      <c r="G16" s="130">
        <v>7104487.890000001</v>
      </c>
      <c r="H16" s="130">
        <v>6949556.49</v>
      </c>
      <c r="I16" s="130">
        <v>6967487.03</v>
      </c>
      <c r="J16" s="130">
        <v>7151298.0600000005</v>
      </c>
      <c r="K16" s="130">
        <v>7189134.5</v>
      </c>
      <c r="L16" s="130">
        <v>9939499.75</v>
      </c>
      <c r="M16" s="130">
        <v>15098542.67</v>
      </c>
      <c r="N16" s="130">
        <v>94179783.07000001</v>
      </c>
    </row>
    <row r="17" spans="1:14" ht="9.75" customHeight="1">
      <c r="A17" s="122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</row>
    <row r="18" spans="1:14" ht="1.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</row>
    <row r="19" spans="1:14" ht="0.7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 ht="18.75" customHeight="1">
      <c r="A20" s="63" t="s">
        <v>510</v>
      </c>
      <c r="B20" s="45">
        <v>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</row>
    <row r="21" spans="1:14" ht="1.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1:14" ht="0.7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4" ht="9" customHeight="1">
      <c r="A23" s="122" t="s">
        <v>511</v>
      </c>
      <c r="B23" s="130">
        <v>0</v>
      </c>
      <c r="C23" s="130">
        <v>0</v>
      </c>
      <c r="D23" s="130">
        <v>0</v>
      </c>
      <c r="E23" s="130"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0">
        <v>0</v>
      </c>
      <c r="L23" s="130">
        <v>0</v>
      </c>
      <c r="M23" s="130">
        <v>0</v>
      </c>
      <c r="N23" s="130">
        <v>0</v>
      </c>
    </row>
    <row r="24" spans="1:14" ht="9.75" customHeight="1">
      <c r="A24" s="122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</row>
    <row r="25" spans="1:14" ht="1.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ht="0.7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 ht="9" customHeight="1">
      <c r="A27" s="122" t="s">
        <v>512</v>
      </c>
      <c r="B27" s="130">
        <v>145491.42</v>
      </c>
      <c r="C27" s="130">
        <v>145251.35</v>
      </c>
      <c r="D27" s="130">
        <v>141920.56</v>
      </c>
      <c r="E27" s="130">
        <v>138029.97</v>
      </c>
      <c r="F27" s="130">
        <v>154186.39</v>
      </c>
      <c r="G27" s="130">
        <v>153543.75</v>
      </c>
      <c r="H27" s="130">
        <v>153990.34</v>
      </c>
      <c r="I27" s="130">
        <v>150723.30000000002</v>
      </c>
      <c r="J27" s="130">
        <v>144857.95</v>
      </c>
      <c r="K27" s="130">
        <v>145766.85</v>
      </c>
      <c r="L27" s="130">
        <v>145067.4</v>
      </c>
      <c r="M27" s="130">
        <v>152249.65</v>
      </c>
      <c r="N27" s="130">
        <v>1771078.93</v>
      </c>
    </row>
    <row r="28" spans="1:14" ht="9.75" customHeight="1">
      <c r="A28" s="122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</row>
    <row r="29" spans="1:14" ht="1.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ht="0.7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4" ht="18.75" customHeight="1">
      <c r="A31" s="63" t="s">
        <v>513</v>
      </c>
      <c r="B31" s="45">
        <v>1095495.1300000001</v>
      </c>
      <c r="C31" s="45">
        <v>1246041.61</v>
      </c>
      <c r="D31" s="45">
        <v>1119056.33</v>
      </c>
      <c r="E31" s="45">
        <v>1240481.44</v>
      </c>
      <c r="F31" s="45">
        <v>1341790.16</v>
      </c>
      <c r="G31" s="45">
        <v>1226156.21</v>
      </c>
      <c r="H31" s="45">
        <v>1212557.7</v>
      </c>
      <c r="I31" s="45">
        <v>1226826.52</v>
      </c>
      <c r="J31" s="45">
        <v>1280166.17</v>
      </c>
      <c r="K31" s="45">
        <v>1233663.96</v>
      </c>
      <c r="L31" s="45">
        <v>1285177.52</v>
      </c>
      <c r="M31" s="45">
        <v>347076.92</v>
      </c>
      <c r="N31" s="45">
        <v>13854489.67</v>
      </c>
    </row>
    <row r="32" spans="1:14" ht="1.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4" ht="0.7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ht="9" customHeight="1">
      <c r="A34" s="122" t="s">
        <v>514</v>
      </c>
      <c r="B34" s="130">
        <v>281144.66000000003</v>
      </c>
      <c r="C34" s="130">
        <v>289312.05</v>
      </c>
      <c r="D34" s="130">
        <v>301071.41000000003</v>
      </c>
      <c r="E34" s="130">
        <v>321158.32</v>
      </c>
      <c r="F34" s="130">
        <v>339831.62</v>
      </c>
      <c r="G34" s="130">
        <v>339809.10000000003</v>
      </c>
      <c r="H34" s="130">
        <v>303380.5</v>
      </c>
      <c r="I34" s="130">
        <v>424003.3</v>
      </c>
      <c r="J34" s="130">
        <v>315068.18</v>
      </c>
      <c r="K34" s="130">
        <v>531620.31</v>
      </c>
      <c r="L34" s="130">
        <v>506787.63</v>
      </c>
      <c r="M34" s="130">
        <v>424216.23</v>
      </c>
      <c r="N34" s="130">
        <v>4377403.3100000005</v>
      </c>
    </row>
    <row r="35" spans="1:14" ht="9.75" customHeight="1">
      <c r="A35" s="122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</row>
    <row r="36" spans="1:14" ht="1.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4" ht="0.7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ht="18.75" customHeight="1">
      <c r="A38" s="63" t="s">
        <v>515</v>
      </c>
      <c r="B38" s="45">
        <v>0</v>
      </c>
      <c r="C38" s="45">
        <v>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</row>
    <row r="39" spans="1:14" ht="1.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ht="0.7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4" ht="9" customHeight="1">
      <c r="A41" s="122" t="s">
        <v>516</v>
      </c>
      <c r="B41" s="130">
        <v>420998.51</v>
      </c>
      <c r="C41" s="130">
        <v>436566.11</v>
      </c>
      <c r="D41" s="130">
        <v>654338.93</v>
      </c>
      <c r="E41" s="130">
        <v>425761.17</v>
      </c>
      <c r="F41" s="130">
        <v>449381.41000000003</v>
      </c>
      <c r="G41" s="130">
        <v>454797.85000000003</v>
      </c>
      <c r="H41" s="130">
        <v>421628.65</v>
      </c>
      <c r="I41" s="130">
        <v>470701.95</v>
      </c>
      <c r="J41" s="130">
        <v>711246.4</v>
      </c>
      <c r="K41" s="130">
        <v>859155.72</v>
      </c>
      <c r="L41" s="130">
        <v>690958.65</v>
      </c>
      <c r="M41" s="130">
        <v>686828.71</v>
      </c>
      <c r="N41" s="130">
        <v>6682364.0600000005</v>
      </c>
    </row>
    <row r="42" spans="1:14" ht="9.75" customHeight="1">
      <c r="A42" s="122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</row>
    <row r="43" spans="1:14" ht="1.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ht="0.7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1:14" ht="18.75" customHeight="1">
      <c r="A45" s="63" t="s">
        <v>517</v>
      </c>
      <c r="B45" s="45">
        <v>0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</row>
    <row r="46" spans="1:14" ht="1.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ht="0.7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spans="1:14" ht="18.75" customHeight="1">
      <c r="A48" s="63" t="s">
        <v>518</v>
      </c>
      <c r="B48" s="45">
        <v>147024.14</v>
      </c>
      <c r="C48" s="45">
        <v>53318.61</v>
      </c>
      <c r="D48" s="45">
        <v>79775.01</v>
      </c>
      <c r="E48" s="45">
        <v>0</v>
      </c>
      <c r="F48" s="45">
        <v>0</v>
      </c>
      <c r="G48" s="45">
        <v>0</v>
      </c>
      <c r="H48" s="45">
        <v>41201.54</v>
      </c>
      <c r="I48" s="45">
        <v>31196.11</v>
      </c>
      <c r="J48" s="45">
        <v>0</v>
      </c>
      <c r="K48" s="45">
        <v>71912.86</v>
      </c>
      <c r="L48" s="45">
        <v>34345.13</v>
      </c>
      <c r="M48" s="45">
        <v>190555.19</v>
      </c>
      <c r="N48" s="45">
        <v>649328.59</v>
      </c>
    </row>
    <row r="49" spans="1:14" ht="1.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t="0.7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1:14" ht="9" customHeight="1">
      <c r="A51" s="122" t="s">
        <v>519</v>
      </c>
      <c r="B51" s="130">
        <v>0</v>
      </c>
      <c r="C51" s="130">
        <v>0</v>
      </c>
      <c r="D51" s="130">
        <v>0</v>
      </c>
      <c r="E51" s="130"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0">
        <v>0</v>
      </c>
      <c r="L51" s="130">
        <v>0</v>
      </c>
      <c r="M51" s="130">
        <v>0</v>
      </c>
      <c r="N51" s="130">
        <v>0</v>
      </c>
    </row>
    <row r="52" spans="1:14" ht="9.75" customHeight="1">
      <c r="A52" s="122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</row>
    <row r="53" spans="1:14" ht="1.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1:14" ht="0.7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1:14" ht="18.75" customHeight="1">
      <c r="A55" s="61" t="s">
        <v>520</v>
      </c>
      <c r="B55" s="49">
        <v>8529829.91</v>
      </c>
      <c r="C55" s="49">
        <v>8919603.42</v>
      </c>
      <c r="D55" s="49">
        <v>9041329.790000001</v>
      </c>
      <c r="E55" s="49">
        <v>8966354.72</v>
      </c>
      <c r="F55" s="49">
        <v>9290085.15</v>
      </c>
      <c r="G55" s="49">
        <v>9278794.8</v>
      </c>
      <c r="H55" s="49">
        <v>9082315.22</v>
      </c>
      <c r="I55" s="49">
        <v>9270938.21</v>
      </c>
      <c r="J55" s="49">
        <v>9602636.76</v>
      </c>
      <c r="K55" s="49">
        <v>10031254.200000001</v>
      </c>
      <c r="L55" s="49">
        <v>12601836.08</v>
      </c>
      <c r="M55" s="49">
        <v>16899469.37</v>
      </c>
      <c r="N55" s="49">
        <v>121514447.63</v>
      </c>
    </row>
    <row r="56" spans="1:14" ht="1.5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1:14" ht="6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 ht="2.25" customHeight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4" ht="14.25" customHeight="1">
      <c r="A59" s="118" t="s">
        <v>313</v>
      </c>
      <c r="B59" s="118"/>
      <c r="C59" s="118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 spans="1:14" ht="11.25" customHeight="1">
      <c r="A60" s="44" t="s">
        <v>508</v>
      </c>
      <c r="B60" s="99">
        <v>41670</v>
      </c>
      <c r="C60" s="99">
        <v>41698</v>
      </c>
      <c r="D60" s="99">
        <v>41729</v>
      </c>
      <c r="E60" s="99">
        <v>41759</v>
      </c>
      <c r="F60" s="99">
        <v>41790</v>
      </c>
      <c r="G60" s="99">
        <v>41820</v>
      </c>
      <c r="H60" s="99">
        <v>41851</v>
      </c>
      <c r="I60" s="99">
        <v>41882</v>
      </c>
      <c r="J60" s="99">
        <v>41912</v>
      </c>
      <c r="K60" s="99">
        <v>41943</v>
      </c>
      <c r="L60" s="99">
        <v>41973</v>
      </c>
      <c r="M60" s="99">
        <v>42004</v>
      </c>
      <c r="N60" s="44" t="s">
        <v>305</v>
      </c>
    </row>
    <row r="61" spans="1:14" ht="0.75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</row>
    <row r="62" spans="1:14" ht="0.7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</row>
    <row r="63" spans="1:14" ht="18.75" customHeight="1">
      <c r="A63" s="63" t="s">
        <v>521</v>
      </c>
      <c r="B63" s="45">
        <v>0</v>
      </c>
      <c r="C63" s="45">
        <v>0</v>
      </c>
      <c r="D63" s="45">
        <v>0</v>
      </c>
      <c r="E63" s="45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</row>
    <row r="64" spans="1:14" ht="1.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</row>
    <row r="65" spans="1:14" ht="0.75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1:14" ht="18.75" customHeight="1">
      <c r="A66" s="63" t="s">
        <v>522</v>
      </c>
      <c r="B66" s="45">
        <v>0</v>
      </c>
      <c r="C66" s="45">
        <v>0</v>
      </c>
      <c r="D66" s="45">
        <v>0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</row>
    <row r="67" spans="1:14" ht="1.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1:14" ht="0.7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1:14" ht="9" customHeight="1">
      <c r="A69" s="122" t="s">
        <v>523</v>
      </c>
      <c r="B69" s="130">
        <v>147024.14</v>
      </c>
      <c r="C69" s="130">
        <v>53318.61</v>
      </c>
      <c r="D69" s="130">
        <v>79775.01</v>
      </c>
      <c r="E69" s="130">
        <v>0</v>
      </c>
      <c r="F69" s="130">
        <v>0</v>
      </c>
      <c r="G69" s="130">
        <v>0</v>
      </c>
      <c r="H69" s="130">
        <v>41201.54</v>
      </c>
      <c r="I69" s="130">
        <v>31196.11</v>
      </c>
      <c r="J69" s="130">
        <v>0</v>
      </c>
      <c r="K69" s="130">
        <v>71912.86</v>
      </c>
      <c r="L69" s="130">
        <v>34345.13</v>
      </c>
      <c r="M69" s="130">
        <v>190555.19</v>
      </c>
      <c r="N69" s="130">
        <v>649328.59</v>
      </c>
    </row>
    <row r="70" spans="1:14" ht="9.75" customHeight="1">
      <c r="A70" s="122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</row>
    <row r="71" spans="1:14" ht="1.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1:14" ht="0.7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1:14" ht="9" customHeight="1">
      <c r="A73" s="122" t="s">
        <v>524</v>
      </c>
      <c r="B73" s="130">
        <v>236416.03</v>
      </c>
      <c r="C73" s="130">
        <v>243216.95</v>
      </c>
      <c r="D73" s="130">
        <v>254976.31</v>
      </c>
      <c r="E73" s="130">
        <v>275017.74</v>
      </c>
      <c r="F73" s="130">
        <v>291070.41000000003</v>
      </c>
      <c r="G73" s="130">
        <v>291070.08</v>
      </c>
      <c r="H73" s="130">
        <v>303380.5</v>
      </c>
      <c r="I73" s="130">
        <v>-5054285.62</v>
      </c>
      <c r="J73" s="130">
        <v>267232.29</v>
      </c>
      <c r="K73" s="130">
        <v>460933.76</v>
      </c>
      <c r="L73" s="130">
        <v>459339.82</v>
      </c>
      <c r="M73" s="130">
        <v>353028.28</v>
      </c>
      <c r="N73" s="130">
        <v>-1618603.45</v>
      </c>
    </row>
    <row r="74" spans="1:14" ht="9.75" customHeight="1">
      <c r="A74" s="122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</row>
    <row r="75" spans="1:14" ht="1.5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</row>
    <row r="76" spans="1:14" ht="0.7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</row>
    <row r="77" spans="1:14" ht="18.75" customHeight="1">
      <c r="A77" s="61" t="s">
        <v>318</v>
      </c>
      <c r="B77" s="49">
        <v>383440.17</v>
      </c>
      <c r="C77" s="49">
        <v>296535.56</v>
      </c>
      <c r="D77" s="49">
        <v>334751.32</v>
      </c>
      <c r="E77" s="49">
        <v>275017.74</v>
      </c>
      <c r="F77" s="49">
        <v>291070.41000000003</v>
      </c>
      <c r="G77" s="49">
        <v>291070.08</v>
      </c>
      <c r="H77" s="49">
        <v>344582.04</v>
      </c>
      <c r="I77" s="49">
        <v>-5023089.51</v>
      </c>
      <c r="J77" s="49">
        <v>267232.29</v>
      </c>
      <c r="K77" s="49">
        <v>532846.62</v>
      </c>
      <c r="L77" s="49">
        <v>493684.95</v>
      </c>
      <c r="M77" s="49">
        <v>543583.47</v>
      </c>
      <c r="N77" s="49">
        <v>-969274.86</v>
      </c>
    </row>
    <row r="78" spans="1:14" ht="1.5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</row>
    <row r="79" spans="1:14" ht="6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</row>
    <row r="80" spans="1:14" ht="0.7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</row>
    <row r="81" spans="1:14" ht="0.75" customHeight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</row>
    <row r="82" spans="1:14" ht="18.75" customHeight="1">
      <c r="A82" s="61" t="s">
        <v>525</v>
      </c>
      <c r="B82" s="49">
        <v>8146389.74</v>
      </c>
      <c r="C82" s="49">
        <v>8623067.86</v>
      </c>
      <c r="D82" s="49">
        <v>8706578.47</v>
      </c>
      <c r="E82" s="49">
        <v>8691336.98</v>
      </c>
      <c r="F82" s="49">
        <v>8999014.74</v>
      </c>
      <c r="G82" s="49">
        <v>8987724.72</v>
      </c>
      <c r="H82" s="49">
        <v>8737733.18</v>
      </c>
      <c r="I82" s="49">
        <v>14294027.72</v>
      </c>
      <c r="J82" s="49">
        <v>9335404.47</v>
      </c>
      <c r="K82" s="49">
        <v>9498407.58</v>
      </c>
      <c r="L82" s="49">
        <v>12108151.13</v>
      </c>
      <c r="M82" s="49">
        <v>16355885.9</v>
      </c>
      <c r="N82" s="49">
        <v>122483722.49000001</v>
      </c>
    </row>
    <row r="83" spans="1:14" ht="6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</row>
    <row r="84" spans="1:14" ht="12.75" customHeight="1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</row>
    <row r="85" spans="1:14" ht="12.75" customHeight="1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101"/>
    </row>
    <row r="86" spans="1:14" ht="12.75" customHeight="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</row>
    <row r="87" spans="1:14" ht="12.75" customHeight="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</row>
    <row r="88" spans="1:14" ht="12.75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</row>
    <row r="89" spans="1:14" ht="12.75" customHeigh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</row>
    <row r="90" spans="1:14" ht="12.75" customHeigh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</row>
    <row r="91" spans="1:14" ht="12.75" customHeight="1">
      <c r="A91" s="55" t="s">
        <v>297</v>
      </c>
      <c r="B91" s="35"/>
      <c r="C91" s="35"/>
      <c r="D91" s="35"/>
      <c r="E91" s="53" t="s">
        <v>298</v>
      </c>
      <c r="F91" s="35"/>
      <c r="G91" s="35"/>
      <c r="H91" s="35"/>
      <c r="I91" s="35"/>
      <c r="J91" s="35"/>
      <c r="K91" s="53" t="s">
        <v>299</v>
      </c>
      <c r="L91" s="35"/>
      <c r="M91" s="35"/>
      <c r="N91" s="35"/>
    </row>
    <row r="92" spans="1:14" ht="12.75" customHeight="1">
      <c r="A92" s="56" t="s">
        <v>482</v>
      </c>
      <c r="B92" s="35"/>
      <c r="C92" s="35"/>
      <c r="D92" s="35"/>
      <c r="E92" s="53" t="s">
        <v>301</v>
      </c>
      <c r="F92" s="35"/>
      <c r="G92" s="35"/>
      <c r="H92" s="35"/>
      <c r="I92" s="35"/>
      <c r="J92" s="35"/>
      <c r="K92" s="53" t="s">
        <v>302</v>
      </c>
      <c r="L92" s="35"/>
      <c r="M92" s="35"/>
      <c r="N92" s="35"/>
    </row>
  </sheetData>
  <sheetProtection password="CADC" sheet="1"/>
  <mergeCells count="118">
    <mergeCell ref="A1:N1"/>
    <mergeCell ref="A2:N2"/>
    <mergeCell ref="A3:N3"/>
    <mergeCell ref="A5:N7"/>
    <mergeCell ref="A12:C12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A59:C59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</mergeCells>
  <printOptions/>
  <pageMargins left="0" right="0" top="0.7874015748031497" bottom="0.7874015748031497" header="0.31496062992125984" footer="0.31496062992125984"/>
  <pageSetup horizontalDpi="600" verticalDpi="600" orientation="landscape" paperSize="9" scale="7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2:M42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5.421875" style="1" customWidth="1"/>
    <col min="2" max="2" width="35.28125" style="1" customWidth="1"/>
    <col min="3" max="3" width="4.7109375" style="1" customWidth="1"/>
    <col min="4" max="4" width="9.140625" style="1" hidden="1" customWidth="1"/>
    <col min="5" max="5" width="19.00390625" style="1" bestFit="1" customWidth="1"/>
    <col min="6" max="6" width="25.8515625" style="1" bestFit="1" customWidth="1"/>
    <col min="7" max="16384" width="9.140625" style="1" customWidth="1"/>
  </cols>
  <sheetData>
    <row r="1" ht="15"/>
    <row r="2" spans="1:6" ht="15">
      <c r="A2" s="143" t="s">
        <v>451</v>
      </c>
      <c r="B2" s="143"/>
      <c r="C2" s="143"/>
      <c r="D2" s="143"/>
      <c r="E2" s="143"/>
      <c r="F2" s="143"/>
    </row>
    <row r="3" spans="1:6" ht="15">
      <c r="A3" s="143" t="s">
        <v>1</v>
      </c>
      <c r="B3" s="143"/>
      <c r="C3" s="143"/>
      <c r="D3" s="143"/>
      <c r="E3" s="143"/>
      <c r="F3" s="143"/>
    </row>
    <row r="4" spans="1:6" ht="15">
      <c r="A4" s="143" t="s">
        <v>2</v>
      </c>
      <c r="B4" s="143"/>
      <c r="C4" s="143"/>
      <c r="D4" s="143"/>
      <c r="E4" s="143"/>
      <c r="F4" s="143"/>
    </row>
    <row r="5" spans="1:6" ht="15">
      <c r="A5" s="143" t="s">
        <v>548</v>
      </c>
      <c r="B5" s="143"/>
      <c r="C5" s="143"/>
      <c r="D5" s="143"/>
      <c r="E5" s="143"/>
      <c r="F5" s="143"/>
    </row>
    <row r="8" spans="2:6" ht="15" customHeight="1">
      <c r="B8" s="111" t="s">
        <v>526</v>
      </c>
      <c r="C8" s="111"/>
      <c r="D8" s="111"/>
      <c r="E8" s="44" t="s">
        <v>527</v>
      </c>
      <c r="F8" s="44" t="s">
        <v>528</v>
      </c>
    </row>
    <row r="10" spans="2:6" ht="15">
      <c r="B10" s="131" t="s">
        <v>529</v>
      </c>
      <c r="C10" s="131"/>
      <c r="D10" s="131"/>
      <c r="E10" s="49">
        <v>237389531.12</v>
      </c>
      <c r="F10" s="62"/>
    </row>
    <row r="11" spans="2:4" ht="15">
      <c r="B11" s="131" t="s">
        <v>530</v>
      </c>
      <c r="C11" s="131"/>
      <c r="D11" s="131"/>
    </row>
    <row r="12" spans="2:6" ht="15">
      <c r="B12" s="142" t="s">
        <v>531</v>
      </c>
      <c r="C12" s="142"/>
      <c r="D12" s="142"/>
      <c r="E12" s="49">
        <v>122483722.49000001</v>
      </c>
      <c r="F12" s="64">
        <f>(E12/E10)</f>
        <v>0.5159609268029798</v>
      </c>
    </row>
    <row r="13" spans="2:6" ht="15">
      <c r="B13" s="142" t="s">
        <v>532</v>
      </c>
      <c r="C13" s="142"/>
      <c r="D13" s="142"/>
      <c r="E13" s="45">
        <f>E10*54%</f>
        <v>128190346.8048</v>
      </c>
      <c r="F13" s="65">
        <v>54</v>
      </c>
    </row>
    <row r="14" spans="2:6" ht="15">
      <c r="B14" s="142" t="s">
        <v>533</v>
      </c>
      <c r="C14" s="142"/>
      <c r="D14" s="142"/>
      <c r="E14" s="45">
        <f>E10*51.3%</f>
        <v>121780829.46456</v>
      </c>
      <c r="F14" s="65">
        <v>51.300000000000004</v>
      </c>
    </row>
    <row r="15" spans="2:13" ht="15">
      <c r="B15" s="142" t="s">
        <v>534</v>
      </c>
      <c r="C15" s="142"/>
      <c r="D15" s="142"/>
      <c r="E15" s="45">
        <v>0</v>
      </c>
      <c r="F15" s="65">
        <v>0</v>
      </c>
      <c r="M15" s="66"/>
    </row>
    <row r="16" spans="2:4" ht="15">
      <c r="B16" s="131" t="s">
        <v>535</v>
      </c>
      <c r="C16" s="131"/>
      <c r="D16" s="131"/>
    </row>
    <row r="17" spans="2:6" ht="15">
      <c r="B17" s="142" t="s">
        <v>536</v>
      </c>
      <c r="C17" s="142"/>
      <c r="D17" s="142"/>
      <c r="E17" s="67">
        <f>'Resultado Nominal'!D18</f>
        <v>19166287.41</v>
      </c>
      <c r="F17" s="68">
        <f>(E17/E10)</f>
        <v>0.08073771121908267</v>
      </c>
    </row>
    <row r="18" spans="2:6" ht="15">
      <c r="B18" s="142" t="s">
        <v>537</v>
      </c>
      <c r="C18" s="142"/>
      <c r="D18" s="142"/>
      <c r="E18" s="45">
        <f>E10*120%</f>
        <v>284867437.344</v>
      </c>
      <c r="F18" s="65">
        <v>120</v>
      </c>
    </row>
    <row r="19" spans="2:6" ht="15">
      <c r="B19" s="142" t="s">
        <v>534</v>
      </c>
      <c r="C19" s="142"/>
      <c r="D19" s="142"/>
      <c r="E19" s="45">
        <v>0</v>
      </c>
      <c r="F19" s="65">
        <v>0</v>
      </c>
    </row>
    <row r="20" spans="2:4" ht="15">
      <c r="B20" s="131" t="s">
        <v>538</v>
      </c>
      <c r="C20" s="131"/>
      <c r="D20" s="131"/>
    </row>
    <row r="21" spans="2:6" ht="15">
      <c r="B21" s="142" t="s">
        <v>531</v>
      </c>
      <c r="C21" s="142"/>
      <c r="D21" s="142"/>
      <c r="E21" s="45">
        <v>0</v>
      </c>
      <c r="F21" s="65">
        <v>0</v>
      </c>
    </row>
    <row r="22" spans="2:6" ht="15">
      <c r="B22" s="142" t="s">
        <v>539</v>
      </c>
      <c r="C22" s="142"/>
      <c r="D22" s="142"/>
      <c r="E22" s="45">
        <f>E10*22%</f>
        <v>52225696.8464</v>
      </c>
      <c r="F22" s="65">
        <v>22</v>
      </c>
    </row>
    <row r="23" spans="2:6" ht="15">
      <c r="B23" s="142" t="s">
        <v>534</v>
      </c>
      <c r="C23" s="142"/>
      <c r="D23" s="142"/>
      <c r="E23" s="45">
        <v>0</v>
      </c>
      <c r="F23" s="65">
        <v>0</v>
      </c>
    </row>
    <row r="24" spans="2:4" ht="15">
      <c r="B24" s="131" t="s">
        <v>540</v>
      </c>
      <c r="C24" s="131"/>
      <c r="D24" s="131"/>
    </row>
    <row r="25" spans="2:6" ht="15">
      <c r="B25" s="142" t="s">
        <v>541</v>
      </c>
      <c r="C25" s="142"/>
      <c r="D25" s="142"/>
      <c r="E25" s="45">
        <v>776892.05</v>
      </c>
      <c r="F25" s="68">
        <f>(E25/E10)</f>
        <v>0.0032726466341402496</v>
      </c>
    </row>
    <row r="26" spans="2:6" ht="15">
      <c r="B26" s="142" t="s">
        <v>542</v>
      </c>
      <c r="C26" s="142"/>
      <c r="D26" s="142"/>
      <c r="E26" s="45">
        <f>E10*16%</f>
        <v>37982324.9792</v>
      </c>
      <c r="F26" s="65">
        <v>16</v>
      </c>
    </row>
    <row r="27" spans="2:6" ht="15">
      <c r="B27" s="142" t="s">
        <v>534</v>
      </c>
      <c r="C27" s="142"/>
      <c r="D27" s="142"/>
      <c r="E27" s="45">
        <v>0</v>
      </c>
      <c r="F27" s="65">
        <v>0</v>
      </c>
    </row>
    <row r="28" spans="2:4" ht="15">
      <c r="B28" s="131" t="s">
        <v>543</v>
      </c>
      <c r="C28" s="131"/>
      <c r="D28" s="131"/>
    </row>
    <row r="29" spans="2:6" ht="15">
      <c r="B29" s="142" t="s">
        <v>536</v>
      </c>
      <c r="C29" s="142"/>
      <c r="D29" s="142"/>
      <c r="E29" s="45">
        <v>0</v>
      </c>
      <c r="F29" s="65">
        <v>0</v>
      </c>
    </row>
    <row r="30" spans="2:6" ht="15">
      <c r="B30" s="142" t="s">
        <v>544</v>
      </c>
      <c r="C30" s="142"/>
      <c r="D30" s="142"/>
      <c r="E30" s="45">
        <f>E10*7%</f>
        <v>16617267.178400002</v>
      </c>
      <c r="F30" s="65">
        <v>7</v>
      </c>
    </row>
    <row r="31" spans="2:6" ht="15">
      <c r="B31" s="142" t="s">
        <v>534</v>
      </c>
      <c r="C31" s="142"/>
      <c r="D31" s="142"/>
      <c r="E31" s="45">
        <v>0</v>
      </c>
      <c r="F31" s="65">
        <v>0</v>
      </c>
    </row>
    <row r="32" spans="2:6" ht="15">
      <c r="B32" s="63"/>
      <c r="C32" s="63"/>
      <c r="D32" s="63"/>
      <c r="E32" s="45"/>
      <c r="F32" s="65"/>
    </row>
    <row r="33" spans="2:6" ht="15">
      <c r="B33" s="63"/>
      <c r="C33" s="63"/>
      <c r="D33" s="63"/>
      <c r="E33" s="45"/>
      <c r="F33" s="65"/>
    </row>
    <row r="34" spans="2:6" ht="15">
      <c r="B34" s="63"/>
      <c r="C34" s="63"/>
      <c r="D34" s="63"/>
      <c r="E34" s="45"/>
      <c r="F34" s="65"/>
    </row>
    <row r="35" spans="2:6" ht="15">
      <c r="B35" s="63"/>
      <c r="C35" s="63"/>
      <c r="D35" s="63"/>
      <c r="E35" s="45"/>
      <c r="F35" s="65"/>
    </row>
    <row r="36" spans="2:6" ht="15">
      <c r="B36" s="63"/>
      <c r="C36" s="63"/>
      <c r="D36" s="63"/>
      <c r="E36" s="45"/>
      <c r="F36" s="65"/>
    </row>
    <row r="37" spans="2:6" ht="15">
      <c r="B37" s="63"/>
      <c r="C37" s="63"/>
      <c r="D37" s="63"/>
      <c r="E37" s="45"/>
      <c r="F37" s="65"/>
    </row>
    <row r="39" spans="2:6" ht="15">
      <c r="B39" s="129"/>
      <c r="C39" s="129"/>
      <c r="D39" s="129"/>
      <c r="E39" s="129"/>
      <c r="F39" s="129"/>
    </row>
    <row r="41" spans="2:6" ht="15">
      <c r="B41" s="69" t="s">
        <v>297</v>
      </c>
      <c r="C41" s="58" t="s">
        <v>298</v>
      </c>
      <c r="D41" s="70"/>
      <c r="E41" s="70"/>
      <c r="F41" s="58" t="s">
        <v>545</v>
      </c>
    </row>
    <row r="42" spans="2:6" ht="15">
      <c r="B42" s="53" t="s">
        <v>300</v>
      </c>
      <c r="C42" s="58" t="s">
        <v>546</v>
      </c>
      <c r="D42" s="70"/>
      <c r="E42" s="70"/>
      <c r="F42" s="58" t="s">
        <v>547</v>
      </c>
    </row>
  </sheetData>
  <sheetProtection password="CADC" sheet="1"/>
  <mergeCells count="28">
    <mergeCell ref="A2:F2"/>
    <mergeCell ref="A3:F3"/>
    <mergeCell ref="A4:F4"/>
    <mergeCell ref="A5:F5"/>
    <mergeCell ref="B8:D8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9:D29"/>
    <mergeCell ref="B30:D30"/>
    <mergeCell ref="B31:D31"/>
    <mergeCell ref="B39:F39"/>
    <mergeCell ref="B23:D23"/>
    <mergeCell ref="B24:D24"/>
    <mergeCell ref="B25:D25"/>
    <mergeCell ref="B26:D26"/>
    <mergeCell ref="B27:D27"/>
    <mergeCell ref="B28:D28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2015-02-10T10:45:19Z</cp:lastPrinted>
  <dcterms:created xsi:type="dcterms:W3CDTF">2013-05-28T13:53:34Z</dcterms:created>
  <dcterms:modified xsi:type="dcterms:W3CDTF">2015-02-10T10:52:25Z</dcterms:modified>
  <cp:category/>
  <cp:version/>
  <cp:contentType/>
  <cp:contentStatus/>
</cp:coreProperties>
</file>