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<sst xmlns="http://schemas.openxmlformats.org/spreadsheetml/2006/main" count="120" uniqueCount="65">
  <si>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</si>
  <si>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</si>
  <si>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</si>
  <si>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</si>
  <si>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</si>
  <si>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</si>
  <si>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</si>
  <si>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</si>
  <si>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</si>
  <si>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</si>
  <si>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</si>
  <si>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</si>
  <si>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</si>
  <si>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</si>
  <si>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</si>
  <si>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</si>
  <si>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</si>
  <si>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</si>
  <si>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</si>
  <si>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</si>
  <si>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</si>
  <si>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</si>
  <si>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</si>
  <si>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</si>
  <si>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</si>
  <si>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</si>
  <si>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</si>
  <si>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João Donizetti da Costa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</si>
  <si>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</si>
  <si>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</si>
  <si>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</si>
  <si>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</si>
  <si>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</si>
  <si>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</si>
  <si>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</si>
  <si>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</si>
  <si>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</si>
  <si>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</si>
  <si>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</si>
  <si>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</si>
  <si>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</si>
  <si>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</si>
  <si>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</si>
  <si>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</si>
  <si>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</si>
  <si>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</si>
  <si>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</si>
  <si>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</si>
  <si>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</si>
  <si>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</si>
  <si>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</si>
  <si>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</si>
  <si>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</si>
  <si>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</si>
  <si>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</si>
  <si>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</si>
  <si>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</si>
  <si>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</si>
  <si>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DESPESAS LÍQUIDADAS</t>
  </si>
  <si>
    <t>FUNDEB RETIDO E NÃO APLICADO NO RETORNO</t>
  </si>
  <si>
    <t>José Manoel Correa Coelho - Manú</t>
  </si>
  <si>
    <t xml:space="preserve">             Prefeito Municipal</t>
  </si>
  <si>
    <t>2º TRIMESTRE - JANEIRO A JUNHO / 2013</t>
  </si>
  <si>
    <t>Secretária da Educação</t>
  </si>
  <si>
    <t>Ângela Sartori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</si>
</sst>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43" fontId="0" fillId="0" borderId="0" xfId="0" applyNumberForma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10" fontId="2" fillId="0" borderId="14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4" fillId="0" borderId="0" xfId="0" applyFont="1" applyAlignment="1">
      <alignment vertical="top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0" fillId="0" borderId="21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1762125</xdr:colOff>
      <xdr:row>5</xdr:row>
      <xdr:rowOff>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66675</xdr:rowOff>
    </xdr:from>
    <xdr:to>
      <xdr:col>0</xdr:col>
      <xdr:colOff>1800225</xdr:colOff>
      <xdr:row>5</xdr:row>
      <xdr:rowOff>95250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66675"/>
          <a:ext cx="1028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80" workbookViewId="0" topLeftCell="A1">
      <selection activeCell="A38" sqref="A38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74" t="s">
        <v>0</v>
      </c>
      <c r="B1" s="75"/>
      <c r="C1" s="75"/>
      <c r="D1" s="75"/>
      <c r="E1" s="75"/>
      <c r="F1" s="75"/>
      <c r="G1" s="75"/>
      <c r="H1" s="75"/>
      <c r="I1" s="76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77" t="s">
        <v>1</v>
      </c>
      <c r="B3" s="78"/>
      <c r="C3" s="78"/>
      <c r="D3" s="78"/>
      <c r="E3" s="78"/>
      <c r="F3" s="78"/>
      <c r="G3" s="78"/>
      <c r="H3" s="78"/>
      <c r="I3" s="79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77" t="s">
        <v>62</v>
      </c>
      <c r="B6" s="78"/>
      <c r="C6" s="78"/>
      <c r="D6" s="78"/>
      <c r="E6" s="78"/>
      <c r="F6" s="78"/>
      <c r="G6" s="78"/>
      <c r="H6" s="78"/>
      <c r="I6" s="79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45226580</v>
      </c>
      <c r="C10" s="16">
        <v>24949360.74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32655</v>
      </c>
      <c r="C11" s="16">
        <v>77705.88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45259235</v>
      </c>
      <c r="C12" s="16">
        <f>C10+C11</f>
        <v>25027066.619999997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45259235</v>
      </c>
      <c r="C14" s="18">
        <f>C12</f>
        <v>25027066.619999997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68" t="s">
        <v>30</v>
      </c>
      <c r="B16" s="69"/>
      <c r="C16" s="71"/>
      <c r="D16" s="12"/>
      <c r="E16" s="12"/>
      <c r="F16" s="12"/>
      <c r="G16" s="12"/>
      <c r="H16" s="12"/>
      <c r="I16" s="13"/>
    </row>
    <row r="17" spans="1:9" ht="12.75">
      <c r="A17" s="11" t="s">
        <v>31</v>
      </c>
      <c r="B17" s="19">
        <f>B14</f>
        <v>45259235</v>
      </c>
      <c r="C17" s="19">
        <f>C14</f>
        <v>25027066.619999997</v>
      </c>
      <c r="D17" s="12"/>
      <c r="E17" s="12"/>
      <c r="F17" s="12"/>
      <c r="G17" s="12"/>
      <c r="H17" s="12"/>
      <c r="I17" s="13"/>
    </row>
    <row r="18" spans="1:9" ht="12.75">
      <c r="A18" s="11" t="s">
        <v>32</v>
      </c>
      <c r="B18" s="19">
        <f>B17*60%</f>
        <v>27155541</v>
      </c>
      <c r="C18" s="19">
        <f>C17*60%</f>
        <v>15016239.971999997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25817390</v>
      </c>
      <c r="C22" s="16">
        <v>11788000.06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68" t="s">
        <v>33</v>
      </c>
      <c r="B24" s="69"/>
      <c r="C24" s="71"/>
      <c r="D24" s="12"/>
      <c r="E24" s="12"/>
      <c r="F24" s="12"/>
      <c r="G24" s="12"/>
      <c r="H24" s="12"/>
      <c r="I24" s="13"/>
    </row>
    <row r="25" spans="1:9" ht="12.75">
      <c r="A25" s="17"/>
      <c r="B25" s="2" t="s">
        <v>34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35</v>
      </c>
      <c r="C26" s="4" t="s">
        <v>36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f>C10</f>
        <v>24949360.74</v>
      </c>
      <c r="C27" s="7">
        <f>C22</f>
        <v>11788000.06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72" t="s">
        <v>37</v>
      </c>
      <c r="B29" s="8" t="s">
        <v>38</v>
      </c>
      <c r="C29" s="8" t="s">
        <v>40</v>
      </c>
      <c r="D29" s="12"/>
      <c r="E29" s="12"/>
      <c r="F29" s="12"/>
      <c r="G29" s="12"/>
      <c r="H29" s="12"/>
      <c r="I29" s="13"/>
    </row>
    <row r="30" spans="1:9" ht="13.5" thickBot="1">
      <c r="A30" s="73"/>
      <c r="B30" s="9" t="s">
        <v>39</v>
      </c>
      <c r="C30" s="9" t="s">
        <v>41</v>
      </c>
      <c r="D30" s="12"/>
      <c r="E30" s="12"/>
      <c r="F30" s="12"/>
      <c r="G30" s="12"/>
      <c r="H30" s="12"/>
      <c r="I30" s="13"/>
    </row>
    <row r="31" spans="1:9" ht="12.75">
      <c r="A31" s="17"/>
      <c r="B31" s="7">
        <f>C10-C27</f>
        <v>13161360.679999998</v>
      </c>
      <c r="C31" s="22">
        <v>0</v>
      </c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68" t="s">
        <v>15</v>
      </c>
      <c r="B35" s="69"/>
      <c r="C35" s="69"/>
      <c r="D35" s="69"/>
      <c r="E35" s="69"/>
      <c r="F35" s="69"/>
      <c r="G35" s="69"/>
      <c r="H35" s="69"/>
      <c r="I35" s="70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45226580</v>
      </c>
      <c r="C39" s="28">
        <f>C40+C41</f>
        <v>0.9992784897932986</v>
      </c>
      <c r="D39" s="16">
        <f t="shared" si="0"/>
        <v>19493923.25</v>
      </c>
      <c r="E39" s="28">
        <f>E40+E41</f>
        <v>0.7789136276331214</v>
      </c>
      <c r="F39" s="16">
        <f t="shared" si="0"/>
        <v>19186266.77</v>
      </c>
      <c r="G39" s="28">
        <f>G40+G41</f>
        <v>0.7666206775774349</v>
      </c>
      <c r="H39" s="16">
        <f t="shared" si="0"/>
        <v>16501650.81</v>
      </c>
      <c r="I39" s="29">
        <f>I40+I41</f>
        <v>0.6593521750093141</v>
      </c>
    </row>
    <row r="40" spans="1:9" ht="12.75">
      <c r="A40" s="11" t="s">
        <v>25</v>
      </c>
      <c r="B40" s="16">
        <v>27020430</v>
      </c>
      <c r="C40" s="28">
        <f>(B40/B14)</f>
        <v>0.5970147308057682</v>
      </c>
      <c r="D40" s="16">
        <v>11856442.86</v>
      </c>
      <c r="E40" s="28">
        <f>(D40/C14)</f>
        <v>0.47374480757265836</v>
      </c>
      <c r="F40" s="16">
        <v>11856442.86</v>
      </c>
      <c r="G40" s="28">
        <f>(F40/C14)</f>
        <v>0.47374480757265836</v>
      </c>
      <c r="H40" s="16">
        <v>9870080.88</v>
      </c>
      <c r="I40" s="29">
        <f>(H40/C14)</f>
        <v>0.3943762579076078</v>
      </c>
    </row>
    <row r="41" spans="1:9" ht="12.75">
      <c r="A41" s="11" t="s">
        <v>26</v>
      </c>
      <c r="B41" s="16">
        <v>18206150</v>
      </c>
      <c r="C41" s="28">
        <f>(B41/B14)</f>
        <v>0.4022637589875304</v>
      </c>
      <c r="D41" s="16">
        <v>7637480.39</v>
      </c>
      <c r="E41" s="28">
        <f>(D41/C14)</f>
        <v>0.30516882006046303</v>
      </c>
      <c r="F41" s="16">
        <v>7329823.91</v>
      </c>
      <c r="G41" s="28">
        <f>(F41/C14)</f>
        <v>0.2928758700047765</v>
      </c>
      <c r="H41" s="16">
        <v>6631569.93</v>
      </c>
      <c r="I41" s="29">
        <f>(H41/C14)</f>
        <v>0.26497591710170626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68" t="s">
        <v>42</v>
      </c>
      <c r="B43" s="69"/>
      <c r="C43" s="69"/>
      <c r="D43" s="69"/>
      <c r="E43" s="69"/>
      <c r="F43" s="69"/>
      <c r="G43" s="69"/>
      <c r="H43" s="69"/>
      <c r="I43" s="70"/>
    </row>
    <row r="44" spans="1:9" ht="12.75">
      <c r="A44" s="11" t="s">
        <v>6</v>
      </c>
      <c r="B44" s="16"/>
      <c r="C44" s="28"/>
      <c r="D44" s="56">
        <v>0</v>
      </c>
      <c r="E44" s="28">
        <v>0</v>
      </c>
      <c r="F44" s="56">
        <v>0</v>
      </c>
      <c r="G44" s="28">
        <v>0</v>
      </c>
      <c r="H44" s="56">
        <v>0</v>
      </c>
      <c r="I44" s="29">
        <v>0</v>
      </c>
    </row>
    <row r="45" spans="1:9" ht="12.75">
      <c r="A45" s="11" t="s">
        <v>25</v>
      </c>
      <c r="B45" s="16"/>
      <c r="C45" s="28"/>
      <c r="D45" s="56">
        <v>0</v>
      </c>
      <c r="E45" s="28">
        <v>0</v>
      </c>
      <c r="F45" s="56">
        <v>0</v>
      </c>
      <c r="G45" s="28">
        <v>0</v>
      </c>
      <c r="H45" s="56">
        <v>0</v>
      </c>
      <c r="I45" s="29">
        <v>0</v>
      </c>
    </row>
    <row r="46" spans="1:9" ht="12.75">
      <c r="A46" s="11" t="s">
        <v>26</v>
      </c>
      <c r="B46" s="16"/>
      <c r="C46" s="28"/>
      <c r="D46" s="56">
        <v>0</v>
      </c>
      <c r="E46" s="28">
        <v>0</v>
      </c>
      <c r="F46" s="56">
        <v>0</v>
      </c>
      <c r="G46" s="28">
        <v>0</v>
      </c>
      <c r="H46" s="56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68" t="s">
        <v>58</v>
      </c>
      <c r="B48" s="69"/>
      <c r="C48" s="69"/>
      <c r="D48" s="69"/>
      <c r="E48" s="69"/>
      <c r="F48" s="69"/>
      <c r="G48" s="69"/>
      <c r="H48" s="69"/>
      <c r="I48" s="70"/>
    </row>
    <row r="49" spans="1:9" ht="12.75">
      <c r="A49" s="11" t="s">
        <v>6</v>
      </c>
      <c r="B49" s="16"/>
      <c r="C49" s="28"/>
      <c r="D49" s="16">
        <f>D50+D51</f>
        <v>19493923.25</v>
      </c>
      <c r="E49" s="28">
        <f>(D49/C14)</f>
        <v>0.7789136276331214</v>
      </c>
      <c r="F49" s="16">
        <f>F50+F51</f>
        <v>19186266.77</v>
      </c>
      <c r="G49" s="28">
        <f>(F49/C14)</f>
        <v>0.7666206775774348</v>
      </c>
      <c r="H49" s="16">
        <f>H50+H51</f>
        <v>16501650.81</v>
      </c>
      <c r="I49" s="29">
        <f>(H49/C14)</f>
        <v>0.6593521750093141</v>
      </c>
    </row>
    <row r="50" spans="1:9" ht="12.75">
      <c r="A50" s="11" t="s">
        <v>25</v>
      </c>
      <c r="B50" s="16"/>
      <c r="C50" s="28"/>
      <c r="D50" s="16">
        <f>D40</f>
        <v>11856442.86</v>
      </c>
      <c r="E50" s="28">
        <f>(D50/C14)</f>
        <v>0.47374480757265836</v>
      </c>
      <c r="F50" s="16">
        <f>F40</f>
        <v>11856442.86</v>
      </c>
      <c r="G50" s="28">
        <f>(F50/C14)</f>
        <v>0.47374480757265836</v>
      </c>
      <c r="H50" s="16">
        <f>H40</f>
        <v>9870080.88</v>
      </c>
      <c r="I50" s="29">
        <f>(H50/C14)</f>
        <v>0.3943762579076078</v>
      </c>
    </row>
    <row r="51" spans="1:9" ht="12.75">
      <c r="A51" s="11" t="s">
        <v>26</v>
      </c>
      <c r="B51" s="16"/>
      <c r="C51" s="28"/>
      <c r="D51" s="16">
        <f>D41</f>
        <v>7637480.39</v>
      </c>
      <c r="E51" s="28">
        <f>(D51/C14)</f>
        <v>0.30516882006046303</v>
      </c>
      <c r="F51" s="16">
        <f>F41</f>
        <v>7329823.91</v>
      </c>
      <c r="G51" s="28">
        <f>(F51/C14)</f>
        <v>0.2928758700047765</v>
      </c>
      <c r="H51" s="16">
        <f>H41</f>
        <v>6631569.93</v>
      </c>
      <c r="I51" s="29">
        <f>(H51/C14)</f>
        <v>0.26497591710170626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65" t="s">
        <v>64</v>
      </c>
      <c r="B60" s="5"/>
      <c r="C60" s="66" t="s">
        <v>60</v>
      </c>
      <c r="D60" s="12"/>
      <c r="E60" s="5"/>
      <c r="F60" s="5"/>
      <c r="G60" s="5"/>
      <c r="H60" s="5" t="s">
        <v>27</v>
      </c>
      <c r="I60" s="32"/>
    </row>
    <row r="61" spans="1:9" ht="12.75">
      <c r="A61" s="81" t="s">
        <v>63</v>
      </c>
      <c r="B61" s="33"/>
      <c r="C61" s="33" t="s">
        <v>28</v>
      </c>
      <c r="D61" s="67"/>
      <c r="E61" s="33"/>
      <c r="F61" s="33"/>
      <c r="G61" s="33"/>
      <c r="H61" s="33" t="s">
        <v>29</v>
      </c>
      <c r="I61" s="34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74" t="s">
        <v>0</v>
      </c>
      <c r="B1" s="75"/>
      <c r="C1" s="75"/>
      <c r="D1" s="75"/>
      <c r="E1" s="75"/>
      <c r="F1" s="75"/>
      <c r="G1" s="75"/>
      <c r="H1" s="75"/>
      <c r="I1" s="76"/>
    </row>
    <row r="2" spans="1:9" ht="12.75">
      <c r="A2" s="35"/>
      <c r="B2" s="36"/>
      <c r="C2" s="36"/>
      <c r="D2" s="36"/>
      <c r="E2" s="36"/>
      <c r="F2" s="36"/>
      <c r="G2" s="36"/>
      <c r="H2" s="36"/>
      <c r="I2" s="37"/>
    </row>
    <row r="3" spans="1:9" ht="12.75">
      <c r="A3" s="77" t="s">
        <v>43</v>
      </c>
      <c r="B3" s="78"/>
      <c r="C3" s="78"/>
      <c r="D3" s="78"/>
      <c r="E3" s="78"/>
      <c r="F3" s="78"/>
      <c r="G3" s="78"/>
      <c r="H3" s="78"/>
      <c r="I3" s="79"/>
    </row>
    <row r="4" spans="1:9" ht="12.75">
      <c r="A4" s="77"/>
      <c r="B4" s="78"/>
      <c r="C4" s="78"/>
      <c r="D4" s="78"/>
      <c r="E4" s="78"/>
      <c r="F4" s="78"/>
      <c r="G4" s="78"/>
      <c r="H4" s="78"/>
      <c r="I4" s="79"/>
    </row>
    <row r="5" spans="1:9" ht="12.75">
      <c r="A5" s="35"/>
      <c r="B5" s="36"/>
      <c r="C5" s="36"/>
      <c r="D5" s="36"/>
      <c r="E5" s="36"/>
      <c r="F5" s="36"/>
      <c r="G5" s="36"/>
      <c r="H5" s="36"/>
      <c r="I5" s="37"/>
    </row>
    <row r="6" spans="1:9" ht="13.5" thickBot="1">
      <c r="A6" s="77" t="s">
        <v>62</v>
      </c>
      <c r="B6" s="78"/>
      <c r="C6" s="78"/>
      <c r="D6" s="78"/>
      <c r="E6" s="78"/>
      <c r="F6" s="78"/>
      <c r="G6" s="78"/>
      <c r="H6" s="78"/>
      <c r="I6" s="79"/>
    </row>
    <row r="7" spans="1:9" ht="13.5" thickBot="1">
      <c r="A7" s="68" t="s">
        <v>44</v>
      </c>
      <c r="B7" s="69"/>
      <c r="C7" s="71"/>
      <c r="D7" s="36"/>
      <c r="E7" s="36"/>
      <c r="F7" s="36"/>
      <c r="G7" s="36"/>
      <c r="H7" s="36"/>
      <c r="I7" s="37"/>
    </row>
    <row r="8" spans="1:9" ht="13.5" thickBot="1">
      <c r="A8" s="38"/>
      <c r="B8" s="2" t="s">
        <v>7</v>
      </c>
      <c r="C8" s="2" t="s">
        <v>9</v>
      </c>
      <c r="D8" s="36"/>
      <c r="E8" s="80" t="s">
        <v>45</v>
      </c>
      <c r="F8" s="69"/>
      <c r="G8" s="71"/>
      <c r="H8" s="36"/>
      <c r="I8" s="37"/>
    </row>
    <row r="9" spans="1:9" ht="13.5" thickBot="1">
      <c r="A9" s="39"/>
      <c r="B9" s="4" t="s">
        <v>8</v>
      </c>
      <c r="C9" s="4" t="s">
        <v>10</v>
      </c>
      <c r="D9" s="36"/>
      <c r="E9" s="36"/>
      <c r="F9" s="6" t="s">
        <v>13</v>
      </c>
      <c r="G9" s="6" t="s">
        <v>10</v>
      </c>
      <c r="H9" s="36"/>
      <c r="I9" s="37"/>
    </row>
    <row r="10" spans="1:9" ht="12.75">
      <c r="A10" s="35" t="s">
        <v>46</v>
      </c>
      <c r="B10" s="40">
        <v>44566425</v>
      </c>
      <c r="C10" s="40">
        <v>23413033.6</v>
      </c>
      <c r="D10" s="36"/>
      <c r="E10" s="36"/>
      <c r="F10" s="6" t="s">
        <v>47</v>
      </c>
      <c r="G10" s="6" t="s">
        <v>48</v>
      </c>
      <c r="H10" s="36"/>
      <c r="I10" s="37"/>
    </row>
    <row r="11" spans="1:9" ht="12.75">
      <c r="A11" s="35" t="s">
        <v>49</v>
      </c>
      <c r="B11" s="40">
        <v>32375450</v>
      </c>
      <c r="C11" s="40">
        <v>16999100.95</v>
      </c>
      <c r="D11" s="36"/>
      <c r="E11" s="5" t="s">
        <v>50</v>
      </c>
      <c r="F11" s="41">
        <f>B13*25%</f>
        <v>36958996.25</v>
      </c>
      <c r="G11" s="41">
        <f>C13*25%</f>
        <v>20591495.7325</v>
      </c>
      <c r="H11" s="36"/>
      <c r="I11" s="37"/>
    </row>
    <row r="12" spans="1:9" ht="12.75">
      <c r="A12" s="35" t="s">
        <v>51</v>
      </c>
      <c r="B12" s="40">
        <v>70894110</v>
      </c>
      <c r="C12" s="40">
        <v>41953848.38</v>
      </c>
      <c r="D12" s="36"/>
      <c r="E12" s="36"/>
      <c r="F12" s="36"/>
      <c r="G12" s="36"/>
      <c r="H12" s="36"/>
      <c r="I12" s="37"/>
    </row>
    <row r="13" spans="1:9" ht="12.75">
      <c r="A13" s="17" t="s">
        <v>6</v>
      </c>
      <c r="B13" s="18">
        <f>SUM(B10:B12)</f>
        <v>147835985</v>
      </c>
      <c r="C13" s="18">
        <f>SUM(C10:C12)</f>
        <v>82365982.93</v>
      </c>
      <c r="D13" s="36"/>
      <c r="E13" s="36"/>
      <c r="F13" s="36"/>
      <c r="G13" s="36"/>
      <c r="H13" s="36"/>
      <c r="I13" s="37"/>
    </row>
    <row r="14" spans="1:9" ht="12.75">
      <c r="A14" s="35" t="s">
        <v>52</v>
      </c>
      <c r="B14" s="40">
        <v>25817390</v>
      </c>
      <c r="C14" s="40">
        <v>11788000.06</v>
      </c>
      <c r="D14" s="36"/>
      <c r="E14" s="36"/>
      <c r="F14" s="36"/>
      <c r="G14" s="36"/>
      <c r="H14" s="36"/>
      <c r="I14" s="37"/>
    </row>
    <row r="15" spans="1:9" ht="12.75">
      <c r="A15" s="35" t="s">
        <v>53</v>
      </c>
      <c r="B15" s="40">
        <f>B13-B14</f>
        <v>122018595</v>
      </c>
      <c r="C15" s="40">
        <f>C13-C14</f>
        <v>70577982.87</v>
      </c>
      <c r="D15" s="36"/>
      <c r="E15" s="36"/>
      <c r="F15" s="36"/>
      <c r="G15" s="36"/>
      <c r="H15" s="36"/>
      <c r="I15" s="42"/>
    </row>
    <row r="16" spans="1:9" ht="13.5" thickBot="1">
      <c r="A16" s="35"/>
      <c r="B16" s="36"/>
      <c r="C16" s="36"/>
      <c r="D16" s="36"/>
      <c r="E16" s="36"/>
      <c r="F16" s="36"/>
      <c r="G16" s="36"/>
      <c r="H16" s="36"/>
      <c r="I16" s="37"/>
    </row>
    <row r="17" spans="1:9" ht="13.5" thickBot="1">
      <c r="A17" s="68" t="s">
        <v>54</v>
      </c>
      <c r="B17" s="69"/>
      <c r="C17" s="69"/>
      <c r="D17" s="69"/>
      <c r="E17" s="69"/>
      <c r="F17" s="69"/>
      <c r="G17" s="69"/>
      <c r="H17" s="69"/>
      <c r="I17" s="70"/>
    </row>
    <row r="18" spans="1:9" ht="12.75">
      <c r="A18" s="38"/>
      <c r="B18" s="43" t="s">
        <v>16</v>
      </c>
      <c r="C18" s="2"/>
      <c r="D18" s="43" t="s">
        <v>17</v>
      </c>
      <c r="E18" s="2"/>
      <c r="F18" s="43" t="s">
        <v>18</v>
      </c>
      <c r="G18" s="2"/>
      <c r="H18" s="43" t="s">
        <v>19</v>
      </c>
      <c r="I18" s="24"/>
    </row>
    <row r="19" spans="1:9" ht="12.75">
      <c r="A19" s="25"/>
      <c r="B19" s="44" t="s">
        <v>20</v>
      </c>
      <c r="C19" s="10"/>
      <c r="D19" s="44" t="s">
        <v>21</v>
      </c>
      <c r="E19" s="10"/>
      <c r="F19" s="44" t="s">
        <v>21</v>
      </c>
      <c r="G19" s="10"/>
      <c r="H19" s="44" t="s">
        <v>21</v>
      </c>
      <c r="I19" s="26"/>
    </row>
    <row r="20" spans="1:9" ht="13.5" thickBot="1">
      <c r="A20" s="39"/>
      <c r="B20" s="45" t="s">
        <v>22</v>
      </c>
      <c r="C20" s="4" t="s">
        <v>23</v>
      </c>
      <c r="D20" s="45" t="s">
        <v>24</v>
      </c>
      <c r="E20" s="4" t="s">
        <v>23</v>
      </c>
      <c r="F20" s="45" t="s">
        <v>22</v>
      </c>
      <c r="G20" s="4" t="s">
        <v>23</v>
      </c>
      <c r="H20" s="45" t="s">
        <v>24</v>
      </c>
      <c r="I20" s="27" t="s">
        <v>23</v>
      </c>
    </row>
    <row r="21" spans="1:9" ht="12.75">
      <c r="A21" s="17" t="s">
        <v>31</v>
      </c>
      <c r="B21" s="18">
        <f>B22+B23+B24</f>
        <v>36099489</v>
      </c>
      <c r="C21" s="46">
        <f>C22+C23+C24</f>
        <v>0.2441860755349924</v>
      </c>
      <c r="D21" s="18">
        <f>D22+D23+D24</f>
        <v>18524928.21</v>
      </c>
      <c r="E21" s="46">
        <f>E22+E23+E24</f>
        <v>0.22490993916437196</v>
      </c>
      <c r="F21" s="18">
        <f>F22+F23+F24</f>
        <v>17272654.48</v>
      </c>
      <c r="G21" s="46">
        <f>+G22+G23+G24</f>
        <v>0.20970616588986052</v>
      </c>
      <c r="H21" s="18">
        <f>H22+H23+H24</f>
        <v>16946955.58</v>
      </c>
      <c r="I21" s="47">
        <f>I22+I23+I24</f>
        <v>0.2057518768931906</v>
      </c>
    </row>
    <row r="22" spans="1:9" ht="12.75">
      <c r="A22" s="35" t="s">
        <v>55</v>
      </c>
      <c r="B22" s="40">
        <v>9776599</v>
      </c>
      <c r="C22" s="48">
        <f>(B22/B13)</f>
        <v>0.06613138878196671</v>
      </c>
      <c r="D22" s="40">
        <v>6253222.46</v>
      </c>
      <c r="E22" s="48">
        <f>(D22/C13)</f>
        <v>0.07591996401371665</v>
      </c>
      <c r="F22" s="40">
        <v>5071198.99</v>
      </c>
      <c r="G22" s="48">
        <f>(F22/C13)</f>
        <v>0.061569094541248134</v>
      </c>
      <c r="H22" s="40">
        <v>4745500.09</v>
      </c>
      <c r="I22" s="49">
        <f>(H22/C13)</f>
        <v>0.05761480554457823</v>
      </c>
    </row>
    <row r="23" spans="1:9" ht="12.75">
      <c r="A23" s="35" t="s">
        <v>56</v>
      </c>
      <c r="B23" s="40">
        <v>505500</v>
      </c>
      <c r="C23" s="48">
        <f>(B23/B13)</f>
        <v>0.0034193298742521993</v>
      </c>
      <c r="D23" s="40">
        <v>483705.69</v>
      </c>
      <c r="E23" s="48">
        <f>(D23/C13)</f>
        <v>0.005872639077361399</v>
      </c>
      <c r="F23" s="40">
        <v>413455.43</v>
      </c>
      <c r="G23" s="48">
        <f>(F23/C13)</f>
        <v>0.00501973527531847</v>
      </c>
      <c r="H23" s="40">
        <v>413455.43</v>
      </c>
      <c r="I23" s="49">
        <f>(H23/C13)</f>
        <v>0.00501973527531847</v>
      </c>
    </row>
    <row r="24" spans="1:9" ht="12.75">
      <c r="A24" s="35" t="s">
        <v>57</v>
      </c>
      <c r="B24" s="40">
        <f>B14</f>
        <v>25817390</v>
      </c>
      <c r="C24" s="48">
        <f>(B24/B13)</f>
        <v>0.17463535687877346</v>
      </c>
      <c r="D24" s="40">
        <f>C14</f>
        <v>11788000.06</v>
      </c>
      <c r="E24" s="48">
        <f>(D24/C13)</f>
        <v>0.1431173360732939</v>
      </c>
      <c r="F24" s="40">
        <f>D24</f>
        <v>11788000.06</v>
      </c>
      <c r="G24" s="48">
        <f>(F24/C13)</f>
        <v>0.1431173360732939</v>
      </c>
      <c r="H24" s="40">
        <f>F24</f>
        <v>11788000.06</v>
      </c>
      <c r="I24" s="49">
        <f>(H24/C13)</f>
        <v>0.1431173360732939</v>
      </c>
    </row>
    <row r="25" spans="1:9" ht="13.5" thickBot="1">
      <c r="A25" s="35"/>
      <c r="B25" s="36"/>
      <c r="C25" s="36"/>
      <c r="D25" s="36"/>
      <c r="E25" s="36"/>
      <c r="F25" s="36"/>
      <c r="G25" s="36"/>
      <c r="H25" s="36"/>
      <c r="I25" s="37"/>
    </row>
    <row r="26" spans="1:9" ht="13.5" thickBot="1">
      <c r="A26" s="68" t="s">
        <v>42</v>
      </c>
      <c r="B26" s="69"/>
      <c r="C26" s="69"/>
      <c r="D26" s="69"/>
      <c r="E26" s="69"/>
      <c r="F26" s="69"/>
      <c r="G26" s="69"/>
      <c r="H26" s="69"/>
      <c r="I26" s="70"/>
    </row>
    <row r="27" spans="1:9" ht="12.75">
      <c r="A27" s="58" t="s">
        <v>31</v>
      </c>
      <c r="B27" s="6"/>
      <c r="C27" s="6"/>
      <c r="D27" s="60">
        <v>0</v>
      </c>
      <c r="E27" s="46">
        <v>0</v>
      </c>
      <c r="F27" s="60">
        <v>0</v>
      </c>
      <c r="G27" s="46">
        <v>0</v>
      </c>
      <c r="H27" s="61">
        <f>H30</f>
        <v>64602.79</v>
      </c>
      <c r="I27" s="62">
        <f>(H27/C13)</f>
        <v>0.0007843382389414775</v>
      </c>
    </row>
    <row r="28" spans="1:9" ht="12.75">
      <c r="A28" s="35" t="s">
        <v>55</v>
      </c>
      <c r="B28" s="6"/>
      <c r="C28" s="6"/>
      <c r="D28" s="50">
        <v>0</v>
      </c>
      <c r="E28" s="51">
        <v>0</v>
      </c>
      <c r="F28" s="50">
        <v>0</v>
      </c>
      <c r="G28" s="51">
        <v>0</v>
      </c>
      <c r="H28" s="50">
        <v>0</v>
      </c>
      <c r="I28" s="52">
        <v>0</v>
      </c>
    </row>
    <row r="29" spans="1:9" ht="12.75">
      <c r="A29" s="35" t="s">
        <v>56</v>
      </c>
      <c r="B29" s="5"/>
      <c r="C29" s="5"/>
      <c r="D29" s="50">
        <v>0</v>
      </c>
      <c r="E29" s="51">
        <v>0</v>
      </c>
      <c r="F29" s="50">
        <v>0</v>
      </c>
      <c r="G29" s="51">
        <v>0</v>
      </c>
      <c r="H29" s="50">
        <v>0</v>
      </c>
      <c r="I29" s="52">
        <v>0</v>
      </c>
    </row>
    <row r="30" spans="1:9" ht="12.75">
      <c r="A30" s="17" t="s">
        <v>59</v>
      </c>
      <c r="B30" s="36"/>
      <c r="C30" s="36"/>
      <c r="D30" s="53">
        <v>0</v>
      </c>
      <c r="E30" s="48">
        <v>0</v>
      </c>
      <c r="F30" s="53">
        <v>0</v>
      </c>
      <c r="G30" s="48">
        <v>0</v>
      </c>
      <c r="H30" s="57">
        <v>64602.79</v>
      </c>
      <c r="I30" s="49">
        <f>(H30/C13)</f>
        <v>0.0007843382389414775</v>
      </c>
    </row>
    <row r="31" spans="1:9" ht="13.5" thickBot="1">
      <c r="A31" s="35"/>
      <c r="B31" s="36"/>
      <c r="C31" s="36"/>
      <c r="D31" s="36"/>
      <c r="E31" s="36"/>
      <c r="F31" s="36"/>
      <c r="G31" s="36"/>
      <c r="H31" s="36"/>
      <c r="I31" s="37"/>
    </row>
    <row r="32" spans="1:9" ht="13.5" thickBot="1">
      <c r="A32" s="68" t="s">
        <v>58</v>
      </c>
      <c r="B32" s="69"/>
      <c r="C32" s="69"/>
      <c r="D32" s="69"/>
      <c r="E32" s="69"/>
      <c r="F32" s="69"/>
      <c r="G32" s="69"/>
      <c r="H32" s="69"/>
      <c r="I32" s="70"/>
    </row>
    <row r="33" spans="1:9" ht="12.75">
      <c r="A33" s="17" t="s">
        <v>31</v>
      </c>
      <c r="B33" s="5"/>
      <c r="C33" s="5"/>
      <c r="D33" s="18">
        <f>D34+D35+D36</f>
        <v>18524928.21</v>
      </c>
      <c r="E33" s="51">
        <f>(D33/C13)</f>
        <v>0.22490993916437196</v>
      </c>
      <c r="F33" s="18">
        <f>F34+F35+F36</f>
        <v>17272654.48</v>
      </c>
      <c r="G33" s="51">
        <f>(F33/C13)</f>
        <v>0.20970616588986052</v>
      </c>
      <c r="H33" s="18">
        <f>H34+H35+H36</f>
        <v>16882352.79</v>
      </c>
      <c r="I33" s="52">
        <f>(H33/C13)</f>
        <v>0.2049675386542491</v>
      </c>
    </row>
    <row r="34" spans="1:9" ht="12.75">
      <c r="A34" s="35" t="s">
        <v>55</v>
      </c>
      <c r="B34" s="36"/>
      <c r="C34" s="36"/>
      <c r="D34" s="40">
        <f>D22</f>
        <v>6253222.46</v>
      </c>
      <c r="E34" s="48">
        <f>(D34/C13)</f>
        <v>0.07591996401371665</v>
      </c>
      <c r="F34" s="40">
        <f>F22</f>
        <v>5071198.99</v>
      </c>
      <c r="G34" s="48">
        <f>(F34/C13)</f>
        <v>0.061569094541248134</v>
      </c>
      <c r="H34" s="40">
        <f>H22</f>
        <v>4745500.09</v>
      </c>
      <c r="I34" s="49">
        <f>(H34/C13)</f>
        <v>0.05761480554457823</v>
      </c>
    </row>
    <row r="35" spans="1:9" ht="12.75">
      <c r="A35" s="35" t="s">
        <v>56</v>
      </c>
      <c r="B35" s="5"/>
      <c r="C35" s="5"/>
      <c r="D35" s="55">
        <f>D23</f>
        <v>483705.69</v>
      </c>
      <c r="E35" s="46">
        <f>SUM(E33:E34)</f>
        <v>0.3008299031780886</v>
      </c>
      <c r="F35" s="55">
        <f>F23</f>
        <v>413455.43</v>
      </c>
      <c r="G35" s="46">
        <f>SUM(G33:G34)</f>
        <v>0.27127526043110867</v>
      </c>
      <c r="H35" s="55">
        <f>H23</f>
        <v>413455.43</v>
      </c>
      <c r="I35" s="47">
        <f>SUM(I33:I34)</f>
        <v>0.2625823441988273</v>
      </c>
    </row>
    <row r="36" spans="1:9" ht="12.75">
      <c r="A36" s="35" t="s">
        <v>57</v>
      </c>
      <c r="B36" s="36"/>
      <c r="C36" s="36"/>
      <c r="D36" s="59">
        <f>D24-D30</f>
        <v>11788000.06</v>
      </c>
      <c r="E36" s="36"/>
      <c r="F36" s="59">
        <f>F24-F30</f>
        <v>11788000.06</v>
      </c>
      <c r="G36" s="36"/>
      <c r="H36" s="59">
        <f>H24-H30</f>
        <v>11723397.270000001</v>
      </c>
      <c r="I36" s="37"/>
    </row>
    <row r="37" spans="1:9" ht="12.75">
      <c r="A37" s="35"/>
      <c r="B37" s="36"/>
      <c r="C37" s="36"/>
      <c r="D37" s="36"/>
      <c r="E37" s="36"/>
      <c r="F37" s="36"/>
      <c r="G37" s="36"/>
      <c r="H37" s="36"/>
      <c r="I37" s="37"/>
    </row>
    <row r="38" spans="1:9" ht="12.75">
      <c r="A38" s="35"/>
      <c r="B38" s="36"/>
      <c r="C38" s="36"/>
      <c r="D38" s="36"/>
      <c r="E38" s="36"/>
      <c r="F38" s="36"/>
      <c r="G38" s="36"/>
      <c r="H38" s="36"/>
      <c r="I38" s="37"/>
    </row>
    <row r="39" spans="1:9" ht="12.75">
      <c r="A39" s="35"/>
      <c r="B39" s="36"/>
      <c r="C39" s="36"/>
      <c r="D39" s="36"/>
      <c r="E39" s="36"/>
      <c r="F39" s="36"/>
      <c r="G39" s="36"/>
      <c r="H39" s="36"/>
      <c r="I39" s="37"/>
    </row>
    <row r="40" spans="1:9" ht="12.75">
      <c r="A40" s="35"/>
      <c r="B40" s="36"/>
      <c r="C40" s="36"/>
      <c r="D40" s="36"/>
      <c r="E40" s="36"/>
      <c r="F40" s="36"/>
      <c r="G40" s="36"/>
      <c r="H40" s="36"/>
      <c r="I40" s="37"/>
    </row>
    <row r="41" spans="1:9" ht="12.75">
      <c r="A41" s="35"/>
      <c r="B41" s="36"/>
      <c r="C41" s="36"/>
      <c r="D41" s="36"/>
      <c r="E41" s="36"/>
      <c r="F41" s="36"/>
      <c r="G41" s="36"/>
      <c r="H41" s="36"/>
      <c r="I41" s="32"/>
    </row>
    <row r="42" spans="1:9" ht="12.75">
      <c r="A42" s="35"/>
      <c r="B42" s="36"/>
      <c r="C42" s="36"/>
      <c r="D42" s="36"/>
      <c r="E42" s="36"/>
      <c r="F42" s="36"/>
      <c r="G42" s="36"/>
      <c r="H42" s="36"/>
      <c r="I42" s="32"/>
    </row>
    <row r="43" spans="1:9" ht="12.75">
      <c r="A43" s="65" t="s">
        <v>64</v>
      </c>
      <c r="B43" s="5"/>
      <c r="C43" s="5"/>
      <c r="D43" s="64" t="s">
        <v>60</v>
      </c>
      <c r="E43" s="5"/>
      <c r="F43" s="5"/>
      <c r="G43" s="5"/>
      <c r="H43" s="5" t="s">
        <v>27</v>
      </c>
      <c r="I43" s="37"/>
    </row>
    <row r="44" spans="1:9" ht="12.75">
      <c r="A44" s="81" t="s">
        <v>63</v>
      </c>
      <c r="B44" s="33"/>
      <c r="C44" s="33"/>
      <c r="D44" s="33" t="s">
        <v>61</v>
      </c>
      <c r="E44" s="33"/>
      <c r="F44" s="33"/>
      <c r="G44" s="33"/>
      <c r="H44" s="33" t="s">
        <v>29</v>
      </c>
      <c r="I44" s="54"/>
    </row>
    <row r="48" ht="12.75">
      <c r="A48" s="63"/>
    </row>
  </sheetData>
  <sheetProtection password="CADC" sheet="1"/>
  <mergeCells count="9">
    <mergeCell ref="A17:I17"/>
    <mergeCell ref="A26:I26"/>
    <mergeCell ref="A32:I32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2013-07-23T13:53:20Z</cp:lastPrinted>
  <dcterms:created xsi:type="dcterms:W3CDTF">2010-01-30T13:48:03Z</dcterms:created>
  <dcterms:modified xsi:type="dcterms:W3CDTF">2013-07-23T13:53:52Z</dcterms:modified>
  <cp:category/>
  <cp:version/>
  <cp:contentType/>
  <cp:contentStatus/>
</cp:coreProperties>
</file>